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600" windowHeight="9270" activeTab="2"/>
  </bookViews>
  <sheets>
    <sheet name="Instruction" sheetId="3" r:id="rId1"/>
    <sheet name="Arrear GPF)" sheetId="4" r:id="rId2"/>
    <sheet name="Arrear NPS" sheetId="1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113" i="1" l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C107" i="4"/>
  <c r="C101" i="4"/>
  <c r="C95" i="4"/>
  <c r="C89" i="4"/>
  <c r="C83" i="4"/>
  <c r="C77" i="4"/>
  <c r="C71" i="4"/>
  <c r="C65" i="4"/>
  <c r="N109" i="4" l="1"/>
  <c r="N110" i="4"/>
  <c r="N108" i="4"/>
  <c r="N103" i="4"/>
  <c r="N104" i="4"/>
  <c r="N102" i="4"/>
  <c r="N97" i="4"/>
  <c r="N98" i="4"/>
  <c r="N99" i="4"/>
  <c r="N96" i="4"/>
  <c r="N92" i="4"/>
  <c r="N91" i="4"/>
  <c r="N90" i="4"/>
  <c r="N85" i="4"/>
  <c r="N84" i="4"/>
  <c r="N79" i="4"/>
  <c r="N80" i="4"/>
  <c r="N78" i="4"/>
  <c r="N73" i="4"/>
  <c r="N72" i="4"/>
  <c r="N68" i="4"/>
  <c r="N67" i="4"/>
  <c r="N66" i="4"/>
  <c r="N61" i="4"/>
  <c r="N62" i="4"/>
  <c r="N60" i="4"/>
  <c r="N55" i="4"/>
  <c r="N56" i="4"/>
  <c r="N54" i="4"/>
  <c r="N49" i="4"/>
  <c r="N50" i="4"/>
  <c r="N48" i="4"/>
  <c r="N44" i="4"/>
  <c r="N43" i="4"/>
  <c r="N42" i="4"/>
  <c r="N37" i="4"/>
  <c r="N36" i="4"/>
  <c r="N32" i="4"/>
  <c r="N31" i="4"/>
  <c r="N30" i="4"/>
  <c r="N25" i="4"/>
  <c r="N26" i="4"/>
  <c r="N24" i="4"/>
  <c r="N19" i="4"/>
  <c r="N20" i="4"/>
  <c r="N18" i="4"/>
  <c r="N13" i="4"/>
  <c r="N12" i="4"/>
  <c r="N7" i="4"/>
  <c r="N6" i="4"/>
  <c r="H7" i="4"/>
  <c r="L7" i="4" s="1"/>
  <c r="F7" i="4"/>
  <c r="D7" i="4"/>
  <c r="B7" i="4"/>
  <c r="C7" i="4" s="1"/>
  <c r="J6" i="4"/>
  <c r="H6" i="4"/>
  <c r="L6" i="4" s="1"/>
  <c r="D6" i="4"/>
  <c r="C6" i="4"/>
  <c r="F7" i="1"/>
  <c r="B7" i="1"/>
  <c r="J6" i="1"/>
  <c r="I6" i="1"/>
  <c r="H6" i="1"/>
  <c r="D6" i="1"/>
  <c r="K6" i="1"/>
  <c r="E7" i="4" l="1"/>
  <c r="K7" i="4"/>
  <c r="E6" i="4"/>
  <c r="K6" i="4"/>
  <c r="I7" i="4"/>
  <c r="I6" i="4"/>
  <c r="J7" i="4"/>
  <c r="B8" i="4"/>
  <c r="F8" i="4"/>
  <c r="L6" i="1"/>
  <c r="E6" i="1"/>
  <c r="J7" i="1"/>
  <c r="B8" i="1"/>
  <c r="N6" i="1"/>
  <c r="F8" i="1"/>
  <c r="D7" i="1"/>
  <c r="H7" i="1"/>
  <c r="I7" i="1" s="1"/>
  <c r="M7" i="4" l="1"/>
  <c r="F9" i="4"/>
  <c r="I8" i="4"/>
  <c r="H8" i="4"/>
  <c r="M6" i="4"/>
  <c r="B9" i="4"/>
  <c r="J8" i="4"/>
  <c r="C8" i="4"/>
  <c r="D8" i="4"/>
  <c r="K7" i="1"/>
  <c r="E7" i="1"/>
  <c r="D8" i="1"/>
  <c r="B9" i="1"/>
  <c r="J8" i="1"/>
  <c r="H8" i="1"/>
  <c r="F9" i="1"/>
  <c r="L7" i="1"/>
  <c r="M6" i="1"/>
  <c r="L8" i="4" l="1"/>
  <c r="B10" i="4"/>
  <c r="J9" i="4"/>
  <c r="C9" i="4"/>
  <c r="D9" i="4"/>
  <c r="K8" i="4"/>
  <c r="M8" i="4" s="1"/>
  <c r="O6" i="4"/>
  <c r="E8" i="4"/>
  <c r="F10" i="4"/>
  <c r="H9" i="4"/>
  <c r="O7" i="4"/>
  <c r="P7" i="4" s="1"/>
  <c r="Q7" i="4" s="1"/>
  <c r="O6" i="1"/>
  <c r="M7" i="1"/>
  <c r="H9" i="1"/>
  <c r="I9" i="1" s="1"/>
  <c r="F10" i="1"/>
  <c r="D9" i="1"/>
  <c r="L9" i="1" s="1"/>
  <c r="B10" i="1"/>
  <c r="J9" i="1"/>
  <c r="E9" i="1"/>
  <c r="N7" i="1"/>
  <c r="K8" i="1"/>
  <c r="I8" i="1"/>
  <c r="E8" i="1"/>
  <c r="L8" i="1"/>
  <c r="O8" i="4" l="1"/>
  <c r="P8" i="4" s="1"/>
  <c r="Q8" i="4" s="1"/>
  <c r="F11" i="4"/>
  <c r="I10" i="4"/>
  <c r="H10" i="4"/>
  <c r="L9" i="4"/>
  <c r="B11" i="4"/>
  <c r="J10" i="4"/>
  <c r="E10" i="4"/>
  <c r="C10" i="4"/>
  <c r="D10" i="4"/>
  <c r="K9" i="4"/>
  <c r="M9" i="4" s="1"/>
  <c r="P6" i="4"/>
  <c r="I9" i="4"/>
  <c r="E9" i="4"/>
  <c r="M8" i="1"/>
  <c r="O7" i="1"/>
  <c r="N8" i="1"/>
  <c r="P7" i="1"/>
  <c r="Q7" i="1" s="1"/>
  <c r="D10" i="1"/>
  <c r="B11" i="1"/>
  <c r="J10" i="1"/>
  <c r="P6" i="1"/>
  <c r="K9" i="1"/>
  <c r="M9" i="1" s="1"/>
  <c r="H10" i="1"/>
  <c r="I10" i="1" s="1"/>
  <c r="F11" i="1"/>
  <c r="N9" i="1" l="1"/>
  <c r="O9" i="4"/>
  <c r="L10" i="4"/>
  <c r="B12" i="4"/>
  <c r="J11" i="4"/>
  <c r="C11" i="4"/>
  <c r="D11" i="4"/>
  <c r="F12" i="4"/>
  <c r="I11" i="4"/>
  <c r="H11" i="4"/>
  <c r="Q6" i="4"/>
  <c r="K10" i="4"/>
  <c r="M10" i="4" s="1"/>
  <c r="O9" i="1"/>
  <c r="Q6" i="1"/>
  <c r="O8" i="1"/>
  <c r="P8" i="1" s="1"/>
  <c r="K10" i="1"/>
  <c r="H11" i="1"/>
  <c r="I11" i="1"/>
  <c r="F12" i="1"/>
  <c r="N10" i="1"/>
  <c r="M10" i="1"/>
  <c r="D11" i="1"/>
  <c r="L11" i="1" s="1"/>
  <c r="B12" i="1"/>
  <c r="J11" i="1"/>
  <c r="E11" i="1"/>
  <c r="E10" i="1"/>
  <c r="L10" i="1"/>
  <c r="P9" i="1" l="1"/>
  <c r="Q9" i="1" s="1"/>
  <c r="L11" i="4"/>
  <c r="B13" i="4"/>
  <c r="J12" i="4"/>
  <c r="C12" i="4"/>
  <c r="D12" i="4"/>
  <c r="O10" i="4"/>
  <c r="K11" i="4"/>
  <c r="M11" i="4" s="1"/>
  <c r="F13" i="4"/>
  <c r="I12" i="4"/>
  <c r="H12" i="4"/>
  <c r="E11" i="4"/>
  <c r="P9" i="4"/>
  <c r="Q8" i="1"/>
  <c r="D12" i="1"/>
  <c r="B13" i="1"/>
  <c r="J12" i="1"/>
  <c r="K12" i="1"/>
  <c r="O10" i="1"/>
  <c r="P10" i="1" s="1"/>
  <c r="K11" i="1"/>
  <c r="N11" i="1" s="1"/>
  <c r="H12" i="1"/>
  <c r="I12" i="1"/>
  <c r="F13" i="1"/>
  <c r="M11" i="1" l="1"/>
  <c r="O11" i="4"/>
  <c r="P10" i="4"/>
  <c r="Q10" i="4" s="1"/>
  <c r="L12" i="4"/>
  <c r="B14" i="4"/>
  <c r="J13" i="4"/>
  <c r="C13" i="4"/>
  <c r="D13" i="4"/>
  <c r="K12" i="4"/>
  <c r="M12" i="4" s="1"/>
  <c r="F14" i="4"/>
  <c r="I13" i="4"/>
  <c r="H13" i="4"/>
  <c r="Q9" i="4"/>
  <c r="E12" i="4"/>
  <c r="Q10" i="1"/>
  <c r="N12" i="1"/>
  <c r="O11" i="1"/>
  <c r="H13" i="1"/>
  <c r="F14" i="1"/>
  <c r="I13" i="1"/>
  <c r="D13" i="1"/>
  <c r="L13" i="1" s="1"/>
  <c r="B14" i="1"/>
  <c r="J13" i="1"/>
  <c r="K13" i="1"/>
  <c r="E12" i="1"/>
  <c r="L12" i="1"/>
  <c r="M12" i="1" s="1"/>
  <c r="O12" i="4" l="1"/>
  <c r="P12" i="4" s="1"/>
  <c r="Q12" i="4" s="1"/>
  <c r="F15" i="4"/>
  <c r="I14" i="4"/>
  <c r="H14" i="4"/>
  <c r="P11" i="4"/>
  <c r="L13" i="4"/>
  <c r="B15" i="4"/>
  <c r="J14" i="4"/>
  <c r="E14" i="4"/>
  <c r="C14" i="4"/>
  <c r="D14" i="4"/>
  <c r="K13" i="4"/>
  <c r="E13" i="4"/>
  <c r="O12" i="1"/>
  <c r="N13" i="1"/>
  <c r="M13" i="1"/>
  <c r="D14" i="1"/>
  <c r="B15" i="1"/>
  <c r="J14" i="1"/>
  <c r="P11" i="1"/>
  <c r="P12" i="1"/>
  <c r="Q12" i="1" s="1"/>
  <c r="H14" i="1"/>
  <c r="F15" i="1"/>
  <c r="I14" i="1"/>
  <c r="E13" i="1"/>
  <c r="L14" i="4" l="1"/>
  <c r="B16" i="4"/>
  <c r="J15" i="4"/>
  <c r="C15" i="4"/>
  <c r="K15" i="4" s="1"/>
  <c r="D15" i="4"/>
  <c r="L15" i="4" s="1"/>
  <c r="Q11" i="4"/>
  <c r="F16" i="4"/>
  <c r="I15" i="4"/>
  <c r="H15" i="4"/>
  <c r="K14" i="4"/>
  <c r="M14" i="4" s="1"/>
  <c r="M13" i="4"/>
  <c r="D15" i="1"/>
  <c r="B16" i="1"/>
  <c r="J15" i="1"/>
  <c r="K14" i="1"/>
  <c r="H15" i="1"/>
  <c r="I15" i="1" s="1"/>
  <c r="F16" i="1"/>
  <c r="E14" i="1"/>
  <c r="L14" i="1"/>
  <c r="O13" i="1"/>
  <c r="P13" i="1" s="1"/>
  <c r="Q13" i="1" s="1"/>
  <c r="Q11" i="1"/>
  <c r="N14" i="1"/>
  <c r="M14" i="1"/>
  <c r="O14" i="4" l="1"/>
  <c r="M15" i="4"/>
  <c r="O13" i="4"/>
  <c r="P13" i="4" s="1"/>
  <c r="B17" i="4"/>
  <c r="J16" i="4"/>
  <c r="C16" i="4"/>
  <c r="K16" i="4" s="1"/>
  <c r="D16" i="4"/>
  <c r="F17" i="4"/>
  <c r="I16" i="4"/>
  <c r="H16" i="4"/>
  <c r="E15" i="4"/>
  <c r="K15" i="1"/>
  <c r="N15" i="1" s="1"/>
  <c r="M15" i="1"/>
  <c r="O14" i="1"/>
  <c r="P14" i="1" s="1"/>
  <c r="Q14" i="1" s="1"/>
  <c r="D16" i="1"/>
  <c r="L16" i="1" s="1"/>
  <c r="B17" i="1"/>
  <c r="K16" i="1"/>
  <c r="J16" i="1"/>
  <c r="E16" i="1"/>
  <c r="H16" i="1"/>
  <c r="F17" i="1"/>
  <c r="I16" i="1"/>
  <c r="E15" i="1"/>
  <c r="L15" i="1"/>
  <c r="F18" i="4" l="1"/>
  <c r="I17" i="4"/>
  <c r="H17" i="4"/>
  <c r="E16" i="4"/>
  <c r="Q13" i="4"/>
  <c r="P14" i="4"/>
  <c r="Q14" i="4" s="1"/>
  <c r="M16" i="4"/>
  <c r="O15" i="4"/>
  <c r="P15" i="4" s="1"/>
  <c r="Q15" i="4" s="1"/>
  <c r="L16" i="4"/>
  <c r="B18" i="4"/>
  <c r="J17" i="4"/>
  <c r="C17" i="4"/>
  <c r="K17" i="4" s="1"/>
  <c r="D17" i="4"/>
  <c r="L17" i="4" s="1"/>
  <c r="D17" i="1"/>
  <c r="B18" i="1"/>
  <c r="J17" i="1"/>
  <c r="H17" i="1"/>
  <c r="I17" i="1"/>
  <c r="F18" i="1"/>
  <c r="N16" i="1"/>
  <c r="M16" i="1"/>
  <c r="O15" i="1"/>
  <c r="P15" i="1" s="1"/>
  <c r="Q15" i="1" s="1"/>
  <c r="E17" i="4" l="1"/>
  <c r="O16" i="4"/>
  <c r="M17" i="4"/>
  <c r="B19" i="4"/>
  <c r="J18" i="4"/>
  <c r="C18" i="4"/>
  <c r="D18" i="4"/>
  <c r="L18" i="4" s="1"/>
  <c r="P16" i="4"/>
  <c r="Q16" i="4" s="1"/>
  <c r="F19" i="4"/>
  <c r="I18" i="4"/>
  <c r="H18" i="4"/>
  <c r="D18" i="1"/>
  <c r="L18" i="1" s="1"/>
  <c r="B19" i="1"/>
  <c r="J18" i="1"/>
  <c r="K18" i="1"/>
  <c r="O16" i="1"/>
  <c r="P16" i="1" s="1"/>
  <c r="Q16" i="1" s="1"/>
  <c r="K17" i="1"/>
  <c r="M17" i="1" s="1"/>
  <c r="H18" i="1"/>
  <c r="I18" i="1"/>
  <c r="F19" i="1"/>
  <c r="E17" i="1"/>
  <c r="L17" i="1"/>
  <c r="B20" i="4" l="1"/>
  <c r="J19" i="4"/>
  <c r="C19" i="4"/>
  <c r="E19" i="4" s="1"/>
  <c r="D19" i="4"/>
  <c r="F20" i="4"/>
  <c r="I19" i="4"/>
  <c r="H19" i="4"/>
  <c r="E18" i="4"/>
  <c r="K18" i="4"/>
  <c r="M18" i="4" s="1"/>
  <c r="O17" i="4"/>
  <c r="P17" i="4" s="1"/>
  <c r="Q17" i="4" s="1"/>
  <c r="O17" i="1"/>
  <c r="E18" i="1"/>
  <c r="N18" i="1"/>
  <c r="M18" i="1"/>
  <c r="N17" i="1"/>
  <c r="P17" i="1" s="1"/>
  <c r="Q17" i="1" s="1"/>
  <c r="H19" i="1"/>
  <c r="I19" i="1"/>
  <c r="F20" i="1"/>
  <c r="D19" i="1"/>
  <c r="B20" i="1"/>
  <c r="J19" i="1"/>
  <c r="O18" i="4" l="1"/>
  <c r="P18" i="4" s="1"/>
  <c r="Q18" i="4" s="1"/>
  <c r="F21" i="4"/>
  <c r="I20" i="4"/>
  <c r="H20" i="4"/>
  <c r="K19" i="4"/>
  <c r="M19" i="4" s="1"/>
  <c r="L19" i="4"/>
  <c r="B21" i="4"/>
  <c r="J20" i="4"/>
  <c r="C20" i="4"/>
  <c r="K20" i="4" s="1"/>
  <c r="D20" i="4"/>
  <c r="D20" i="1"/>
  <c r="B21" i="1"/>
  <c r="J20" i="1"/>
  <c r="E20" i="1"/>
  <c r="K19" i="1"/>
  <c r="N19" i="1" s="1"/>
  <c r="L19" i="1"/>
  <c r="E19" i="1"/>
  <c r="H20" i="1"/>
  <c r="I20" i="1" s="1"/>
  <c r="F21" i="1"/>
  <c r="O18" i="1"/>
  <c r="P18" i="1" s="1"/>
  <c r="Q18" i="1" s="1"/>
  <c r="M19" i="1" l="1"/>
  <c r="O19" i="1" s="1"/>
  <c r="P19" i="1" s="1"/>
  <c r="Q19" i="1" s="1"/>
  <c r="O19" i="4"/>
  <c r="P19" i="4" s="1"/>
  <c r="Q19" i="4" s="1"/>
  <c r="L20" i="4"/>
  <c r="M20" i="4" s="1"/>
  <c r="B22" i="4"/>
  <c r="J21" i="4"/>
  <c r="C21" i="4"/>
  <c r="K21" i="4" s="1"/>
  <c r="D21" i="4"/>
  <c r="F22" i="4"/>
  <c r="I21" i="4"/>
  <c r="H21" i="4"/>
  <c r="E20" i="4"/>
  <c r="D21" i="1"/>
  <c r="K21" i="1"/>
  <c r="B22" i="1"/>
  <c r="J21" i="1"/>
  <c r="H21" i="1"/>
  <c r="F22" i="1"/>
  <c r="I21" i="1"/>
  <c r="K20" i="1"/>
  <c r="N20" i="1" s="1"/>
  <c r="L20" i="1"/>
  <c r="M20" i="1" s="1"/>
  <c r="O20" i="4" l="1"/>
  <c r="P20" i="4" s="1"/>
  <c r="Q20" i="4" s="1"/>
  <c r="L21" i="4"/>
  <c r="B23" i="4"/>
  <c r="J22" i="4"/>
  <c r="E22" i="4"/>
  <c r="C22" i="4"/>
  <c r="D22" i="4"/>
  <c r="L22" i="4" s="1"/>
  <c r="F23" i="4"/>
  <c r="I22" i="4"/>
  <c r="H22" i="4"/>
  <c r="E21" i="4"/>
  <c r="M21" i="4"/>
  <c r="O20" i="1"/>
  <c r="P20" i="1" s="1"/>
  <c r="Q20" i="1" s="1"/>
  <c r="H22" i="1"/>
  <c r="I22" i="1" s="1"/>
  <c r="F23" i="1"/>
  <c r="N21" i="1"/>
  <c r="L21" i="1"/>
  <c r="M21" i="1" s="1"/>
  <c r="E21" i="1"/>
  <c r="D22" i="1"/>
  <c r="L22" i="1" s="1"/>
  <c r="B23" i="1"/>
  <c r="J22" i="1"/>
  <c r="K22" i="1"/>
  <c r="F24" i="4" l="1"/>
  <c r="I23" i="4"/>
  <c r="H23" i="4"/>
  <c r="O21" i="4"/>
  <c r="P21" i="4" s="1"/>
  <c r="Q21" i="4" s="1"/>
  <c r="B24" i="4"/>
  <c r="J23" i="4"/>
  <c r="C23" i="4"/>
  <c r="K23" i="4" s="1"/>
  <c r="D23" i="4"/>
  <c r="L23" i="4" s="1"/>
  <c r="K22" i="4"/>
  <c r="M22" i="4"/>
  <c r="O21" i="1"/>
  <c r="P21" i="1" s="1"/>
  <c r="Q21" i="1" s="1"/>
  <c r="M22" i="1"/>
  <c r="N22" i="1"/>
  <c r="H23" i="1"/>
  <c r="I23" i="1"/>
  <c r="F24" i="1"/>
  <c r="E22" i="1"/>
  <c r="D23" i="1"/>
  <c r="L23" i="1" s="1"/>
  <c r="B24" i="1"/>
  <c r="J23" i="1"/>
  <c r="K23" i="1"/>
  <c r="M23" i="4" l="1"/>
  <c r="O22" i="4"/>
  <c r="P22" i="4" s="1"/>
  <c r="Q22" i="4" s="1"/>
  <c r="B25" i="4"/>
  <c r="J24" i="4"/>
  <c r="E24" i="4"/>
  <c r="D24" i="4"/>
  <c r="C24" i="4"/>
  <c r="E23" i="4"/>
  <c r="F25" i="4"/>
  <c r="I24" i="4"/>
  <c r="H24" i="4"/>
  <c r="H24" i="1"/>
  <c r="F25" i="1"/>
  <c r="I24" i="1"/>
  <c r="E23" i="1"/>
  <c r="D24" i="1"/>
  <c r="L24" i="1" s="1"/>
  <c r="J24" i="1"/>
  <c r="K24" i="1"/>
  <c r="B25" i="1"/>
  <c r="O22" i="1"/>
  <c r="P22" i="1" s="1"/>
  <c r="Q22" i="1" s="1"/>
  <c r="M23" i="1"/>
  <c r="N23" i="1"/>
  <c r="O23" i="4" l="1"/>
  <c r="K24" i="4"/>
  <c r="M24" i="4" s="1"/>
  <c r="B26" i="4"/>
  <c r="J25" i="4"/>
  <c r="D25" i="4"/>
  <c r="C25" i="4"/>
  <c r="K25" i="4" s="1"/>
  <c r="P23" i="4"/>
  <c r="Q23" i="4" s="1"/>
  <c r="F26" i="4"/>
  <c r="I25" i="4"/>
  <c r="H25" i="4"/>
  <c r="L24" i="4"/>
  <c r="N24" i="1"/>
  <c r="M24" i="1"/>
  <c r="E24" i="1"/>
  <c r="H25" i="1"/>
  <c r="F26" i="1"/>
  <c r="I25" i="1"/>
  <c r="O23" i="1"/>
  <c r="P23" i="1" s="1"/>
  <c r="Q23" i="1" s="1"/>
  <c r="D25" i="1"/>
  <c r="L25" i="1" s="1"/>
  <c r="B26" i="1"/>
  <c r="K25" i="1"/>
  <c r="J25" i="1"/>
  <c r="B27" i="4" l="1"/>
  <c r="J26" i="4"/>
  <c r="D26" i="4"/>
  <c r="C26" i="4"/>
  <c r="E26" i="4" s="1"/>
  <c r="F27" i="4"/>
  <c r="I26" i="4"/>
  <c r="H26" i="4"/>
  <c r="E25" i="4"/>
  <c r="O24" i="4"/>
  <c r="P24" i="4" s="1"/>
  <c r="Q24" i="4" s="1"/>
  <c r="L25" i="4"/>
  <c r="M25" i="4" s="1"/>
  <c r="O24" i="1"/>
  <c r="P24" i="1" s="1"/>
  <c r="Q24" i="1" s="1"/>
  <c r="D26" i="1"/>
  <c r="L26" i="1" s="1"/>
  <c r="B27" i="1"/>
  <c r="J26" i="1"/>
  <c r="E26" i="1"/>
  <c r="N25" i="1"/>
  <c r="M25" i="1"/>
  <c r="H26" i="1"/>
  <c r="I26" i="1"/>
  <c r="F27" i="1"/>
  <c r="E25" i="1"/>
  <c r="O25" i="4" l="1"/>
  <c r="F28" i="4"/>
  <c r="I27" i="4"/>
  <c r="H27" i="4"/>
  <c r="P25" i="4"/>
  <c r="Q25" i="4" s="1"/>
  <c r="K26" i="4"/>
  <c r="M26" i="4" s="1"/>
  <c r="B28" i="4"/>
  <c r="J27" i="4"/>
  <c r="D27" i="4"/>
  <c r="L27" i="4" s="1"/>
  <c r="C27" i="4"/>
  <c r="K27" i="4" s="1"/>
  <c r="L26" i="4"/>
  <c r="H27" i="1"/>
  <c r="F28" i="1"/>
  <c r="I27" i="1"/>
  <c r="D27" i="1"/>
  <c r="L27" i="1" s="1"/>
  <c r="B28" i="1"/>
  <c r="J27" i="1"/>
  <c r="E27" i="1"/>
  <c r="K27" i="1"/>
  <c r="K26" i="1"/>
  <c r="M26" i="1" s="1"/>
  <c r="O25" i="1"/>
  <c r="P25" i="1" s="1"/>
  <c r="Q25" i="1" s="1"/>
  <c r="N26" i="1"/>
  <c r="O26" i="4" l="1"/>
  <c r="P26" i="4" s="1"/>
  <c r="Q26" i="4" s="1"/>
  <c r="M27" i="4"/>
  <c r="B29" i="4"/>
  <c r="J28" i="4"/>
  <c r="D28" i="4"/>
  <c r="C28" i="4"/>
  <c r="K28" i="4" s="1"/>
  <c r="F29" i="4"/>
  <c r="I28" i="4"/>
  <c r="H28" i="4"/>
  <c r="E27" i="4"/>
  <c r="O26" i="1"/>
  <c r="P26" i="1" s="1"/>
  <c r="Q26" i="1" s="1"/>
  <c r="H28" i="1"/>
  <c r="I28" i="1"/>
  <c r="F29" i="1"/>
  <c r="D28" i="1"/>
  <c r="L28" i="1" s="1"/>
  <c r="B29" i="1"/>
  <c r="J28" i="1"/>
  <c r="K28" i="1"/>
  <c r="E28" i="1"/>
  <c r="M27" i="1"/>
  <c r="N27" i="1"/>
  <c r="E28" i="4" l="1"/>
  <c r="O27" i="4"/>
  <c r="F30" i="4"/>
  <c r="I29" i="4"/>
  <c r="H29" i="4"/>
  <c r="P27" i="4"/>
  <c r="Q27" i="4" s="1"/>
  <c r="B30" i="4"/>
  <c r="J29" i="4"/>
  <c r="D29" i="4"/>
  <c r="L29" i="4" s="1"/>
  <c r="C29" i="4"/>
  <c r="L28" i="4"/>
  <c r="M28" i="4" s="1"/>
  <c r="F30" i="1"/>
  <c r="H29" i="1"/>
  <c r="I29" i="1" s="1"/>
  <c r="N28" i="1"/>
  <c r="M28" i="1"/>
  <c r="O27" i="1"/>
  <c r="P27" i="1" s="1"/>
  <c r="Q27" i="1" s="1"/>
  <c r="B30" i="1"/>
  <c r="D29" i="1"/>
  <c r="E29" i="1"/>
  <c r="K29" i="1"/>
  <c r="J29" i="1"/>
  <c r="O28" i="4" l="1"/>
  <c r="P28" i="4" s="1"/>
  <c r="Q28" i="4" s="1"/>
  <c r="F31" i="4"/>
  <c r="I30" i="4"/>
  <c r="H30" i="4"/>
  <c r="K29" i="4"/>
  <c r="B31" i="4"/>
  <c r="J30" i="4"/>
  <c r="D30" i="4"/>
  <c r="L30" i="4" s="1"/>
  <c r="C30" i="4"/>
  <c r="K30" i="4" s="1"/>
  <c r="E29" i="4"/>
  <c r="L29" i="1"/>
  <c r="O28" i="1"/>
  <c r="N29" i="1"/>
  <c r="M29" i="1"/>
  <c r="B31" i="1"/>
  <c r="J30" i="1"/>
  <c r="D30" i="1"/>
  <c r="P28" i="1"/>
  <c r="Q28" i="1" s="1"/>
  <c r="I30" i="1"/>
  <c r="F31" i="1"/>
  <c r="H30" i="1"/>
  <c r="F32" i="4" l="1"/>
  <c r="I31" i="4"/>
  <c r="H31" i="4"/>
  <c r="M30" i="4"/>
  <c r="M29" i="4"/>
  <c r="B32" i="4"/>
  <c r="J31" i="4"/>
  <c r="E31" i="4"/>
  <c r="D31" i="4"/>
  <c r="L31" i="4" s="1"/>
  <c r="C31" i="4"/>
  <c r="K31" i="4" s="1"/>
  <c r="E30" i="4"/>
  <c r="K31" i="1"/>
  <c r="B32" i="1"/>
  <c r="J31" i="1"/>
  <c r="D31" i="1"/>
  <c r="L31" i="1" s="1"/>
  <c r="L30" i="1"/>
  <c r="K30" i="1"/>
  <c r="N30" i="1" s="1"/>
  <c r="I31" i="1"/>
  <c r="F32" i="1"/>
  <c r="H31" i="1"/>
  <c r="E30" i="1"/>
  <c r="O29" i="1"/>
  <c r="P29" i="1" s="1"/>
  <c r="Q29" i="1" s="1"/>
  <c r="O30" i="4" l="1"/>
  <c r="O29" i="4"/>
  <c r="P29" i="4" s="1"/>
  <c r="Q29" i="4" s="1"/>
  <c r="M31" i="4"/>
  <c r="P30" i="4"/>
  <c r="Q30" i="4" s="1"/>
  <c r="F33" i="4"/>
  <c r="I32" i="4"/>
  <c r="H32" i="4"/>
  <c r="B33" i="4"/>
  <c r="J32" i="4"/>
  <c r="D32" i="4"/>
  <c r="L32" i="4" s="1"/>
  <c r="C32" i="4"/>
  <c r="K32" i="4" s="1"/>
  <c r="F33" i="1"/>
  <c r="I32" i="1"/>
  <c r="H32" i="1"/>
  <c r="E31" i="1"/>
  <c r="N31" i="1"/>
  <c r="M31" i="1"/>
  <c r="M30" i="1"/>
  <c r="K32" i="1"/>
  <c r="B33" i="1"/>
  <c r="J32" i="1"/>
  <c r="D32" i="1"/>
  <c r="L32" i="1" s="1"/>
  <c r="B34" i="4" l="1"/>
  <c r="J33" i="4"/>
  <c r="D33" i="4"/>
  <c r="C33" i="4"/>
  <c r="E32" i="4"/>
  <c r="O31" i="4"/>
  <c r="P31" i="4" s="1"/>
  <c r="Q31" i="4" s="1"/>
  <c r="F34" i="4"/>
  <c r="I33" i="4"/>
  <c r="H33" i="4"/>
  <c r="M32" i="4"/>
  <c r="N32" i="1"/>
  <c r="M32" i="1"/>
  <c r="O31" i="1"/>
  <c r="P31" i="1" s="1"/>
  <c r="Q31" i="1" s="1"/>
  <c r="B34" i="1"/>
  <c r="J33" i="1"/>
  <c r="E33" i="1"/>
  <c r="D33" i="1"/>
  <c r="I33" i="1"/>
  <c r="F34" i="1"/>
  <c r="H33" i="1"/>
  <c r="E32" i="1"/>
  <c r="O30" i="1"/>
  <c r="P30" i="1" s="1"/>
  <c r="Q30" i="1" s="1"/>
  <c r="L33" i="4" l="1"/>
  <c r="E33" i="4"/>
  <c r="O32" i="4"/>
  <c r="P32" i="4"/>
  <c r="Q32" i="4" s="1"/>
  <c r="F35" i="4"/>
  <c r="H34" i="4"/>
  <c r="I34" i="4"/>
  <c r="K33" i="4"/>
  <c r="B35" i="4"/>
  <c r="J34" i="4"/>
  <c r="D34" i="4"/>
  <c r="L34" i="4" s="1"/>
  <c r="C34" i="4"/>
  <c r="F35" i="1"/>
  <c r="H34" i="1"/>
  <c r="I34" i="1" s="1"/>
  <c r="K34" i="1"/>
  <c r="B35" i="1"/>
  <c r="J34" i="1"/>
  <c r="D34" i="1"/>
  <c r="O32" i="1"/>
  <c r="P32" i="1" s="1"/>
  <c r="Q32" i="1" s="1"/>
  <c r="L33" i="1"/>
  <c r="K33" i="1"/>
  <c r="N33" i="1" s="1"/>
  <c r="E34" i="4" l="1"/>
  <c r="M33" i="4"/>
  <c r="F36" i="4"/>
  <c r="H35" i="4"/>
  <c r="I35" i="4"/>
  <c r="K34" i="4"/>
  <c r="M34" i="4" s="1"/>
  <c r="B36" i="4"/>
  <c r="J35" i="4"/>
  <c r="D35" i="4"/>
  <c r="C35" i="4"/>
  <c r="K35" i="4" s="1"/>
  <c r="B36" i="1"/>
  <c r="J35" i="1"/>
  <c r="D35" i="1"/>
  <c r="L34" i="1"/>
  <c r="E34" i="1"/>
  <c r="M33" i="1"/>
  <c r="I35" i="1"/>
  <c r="F36" i="1"/>
  <c r="H35" i="1"/>
  <c r="N34" i="1"/>
  <c r="M34" i="1"/>
  <c r="O34" i="4" l="1"/>
  <c r="M35" i="4"/>
  <c r="B37" i="4"/>
  <c r="J36" i="4"/>
  <c r="E36" i="4"/>
  <c r="D36" i="4"/>
  <c r="L36" i="4" s="1"/>
  <c r="C36" i="4"/>
  <c r="L35" i="4"/>
  <c r="F37" i="4"/>
  <c r="I36" i="4"/>
  <c r="H36" i="4"/>
  <c r="P34" i="4"/>
  <c r="Q34" i="4" s="1"/>
  <c r="E35" i="4"/>
  <c r="O33" i="4"/>
  <c r="P33" i="4" s="1"/>
  <c r="Q33" i="4" s="1"/>
  <c r="O34" i="1"/>
  <c r="P34" i="1" s="1"/>
  <c r="Q34" i="1" s="1"/>
  <c r="F37" i="1"/>
  <c r="H36" i="1"/>
  <c r="I36" i="1" s="1"/>
  <c r="K36" i="1"/>
  <c r="B37" i="1"/>
  <c r="J36" i="1"/>
  <c r="E36" i="1"/>
  <c r="D36" i="1"/>
  <c r="L35" i="1"/>
  <c r="K35" i="1"/>
  <c r="N35" i="1" s="1"/>
  <c r="O33" i="1"/>
  <c r="P33" i="1" s="1"/>
  <c r="Q33" i="1" s="1"/>
  <c r="E35" i="1"/>
  <c r="F38" i="4" l="1"/>
  <c r="H37" i="4"/>
  <c r="I37" i="4"/>
  <c r="O35" i="4"/>
  <c r="P35" i="4" s="1"/>
  <c r="Q35" i="4" s="1"/>
  <c r="K36" i="4"/>
  <c r="M36" i="4" s="1"/>
  <c r="B38" i="4"/>
  <c r="J37" i="4"/>
  <c r="D37" i="4"/>
  <c r="L37" i="4" s="1"/>
  <c r="C37" i="4"/>
  <c r="K37" i="4" s="1"/>
  <c r="N36" i="1"/>
  <c r="M36" i="1"/>
  <c r="K37" i="1"/>
  <c r="B38" i="1"/>
  <c r="J37" i="1"/>
  <c r="D37" i="1"/>
  <c r="F38" i="1"/>
  <c r="H37" i="1"/>
  <c r="I37" i="1" s="1"/>
  <c r="M35" i="1"/>
  <c r="L36" i="1"/>
  <c r="O36" i="4" l="1"/>
  <c r="M37" i="4"/>
  <c r="P36" i="4"/>
  <c r="Q36" i="4" s="1"/>
  <c r="B39" i="4"/>
  <c r="J38" i="4"/>
  <c r="D38" i="4"/>
  <c r="E38" i="4" s="1"/>
  <c r="C38" i="4"/>
  <c r="E37" i="4"/>
  <c r="F39" i="4"/>
  <c r="H38" i="4"/>
  <c r="I38" i="4"/>
  <c r="L37" i="1"/>
  <c r="E37" i="1"/>
  <c r="O36" i="1"/>
  <c r="F39" i="1"/>
  <c r="H38" i="1"/>
  <c r="I38" i="1" s="1"/>
  <c r="N37" i="1"/>
  <c r="M37" i="1"/>
  <c r="P36" i="1"/>
  <c r="Q36" i="1" s="1"/>
  <c r="O35" i="1"/>
  <c r="P35" i="1" s="1"/>
  <c r="Q35" i="1" s="1"/>
  <c r="K38" i="1"/>
  <c r="B39" i="1"/>
  <c r="J38" i="1"/>
  <c r="D38" i="1"/>
  <c r="H39" i="4" l="1"/>
  <c r="F40" i="4"/>
  <c r="I39" i="4"/>
  <c r="O37" i="4"/>
  <c r="P37" i="4" s="1"/>
  <c r="Q37" i="4" s="1"/>
  <c r="K38" i="4"/>
  <c r="D39" i="4"/>
  <c r="L39" i="4" s="1"/>
  <c r="B40" i="4"/>
  <c r="J39" i="4"/>
  <c r="C39" i="4"/>
  <c r="K39" i="4" s="1"/>
  <c r="L38" i="4"/>
  <c r="N38" i="1"/>
  <c r="B40" i="1"/>
  <c r="J39" i="1"/>
  <c r="D39" i="1"/>
  <c r="L39" i="1" s="1"/>
  <c r="L38" i="1"/>
  <c r="M38" i="1" s="1"/>
  <c r="O37" i="1"/>
  <c r="I39" i="1"/>
  <c r="F40" i="1"/>
  <c r="H39" i="1"/>
  <c r="E38" i="1"/>
  <c r="P37" i="1"/>
  <c r="Q37" i="1" s="1"/>
  <c r="D40" i="4" l="1"/>
  <c r="B41" i="4"/>
  <c r="J40" i="4"/>
  <c r="C40" i="4"/>
  <c r="K40" i="4" s="1"/>
  <c r="H40" i="4"/>
  <c r="F41" i="4"/>
  <c r="I40" i="4"/>
  <c r="E39" i="4"/>
  <c r="M38" i="4"/>
  <c r="M39" i="4"/>
  <c r="O38" i="1"/>
  <c r="I40" i="1"/>
  <c r="F41" i="1"/>
  <c r="H40" i="1"/>
  <c r="K40" i="1"/>
  <c r="B41" i="1"/>
  <c r="J40" i="1"/>
  <c r="D40" i="1"/>
  <c r="L40" i="1" s="1"/>
  <c r="K39" i="1"/>
  <c r="N39" i="1" s="1"/>
  <c r="E39" i="1"/>
  <c r="P38" i="1"/>
  <c r="Q38" i="1" s="1"/>
  <c r="O38" i="4" l="1"/>
  <c r="P38" i="4" s="1"/>
  <c r="Q38" i="4" s="1"/>
  <c r="D41" i="4"/>
  <c r="B42" i="4"/>
  <c r="J41" i="4"/>
  <c r="C41" i="4"/>
  <c r="H41" i="4"/>
  <c r="F42" i="4"/>
  <c r="I41" i="4"/>
  <c r="O39" i="4"/>
  <c r="P39" i="4" s="1"/>
  <c r="Q39" i="4" s="1"/>
  <c r="L40" i="4"/>
  <c r="M40" i="4" s="1"/>
  <c r="E40" i="4"/>
  <c r="B42" i="1"/>
  <c r="J41" i="1"/>
  <c r="D41" i="1"/>
  <c r="I41" i="1"/>
  <c r="F42" i="1"/>
  <c r="H41" i="1"/>
  <c r="M39" i="1"/>
  <c r="E40" i="1"/>
  <c r="N40" i="1"/>
  <c r="M40" i="1"/>
  <c r="O40" i="4" l="1"/>
  <c r="P40" i="4" s="1"/>
  <c r="Q40" i="4" s="1"/>
  <c r="I42" i="4"/>
  <c r="H42" i="4"/>
  <c r="F43" i="4"/>
  <c r="L41" i="4"/>
  <c r="K41" i="4"/>
  <c r="M41" i="4" s="1"/>
  <c r="E41" i="4"/>
  <c r="D42" i="4"/>
  <c r="L42" i="4" s="1"/>
  <c r="B43" i="4"/>
  <c r="J42" i="4"/>
  <c r="C42" i="4"/>
  <c r="F43" i="1"/>
  <c r="H42" i="1"/>
  <c r="I42" i="1"/>
  <c r="O39" i="1"/>
  <c r="P39" i="1" s="1"/>
  <c r="Q39" i="1" s="1"/>
  <c r="K42" i="1"/>
  <c r="B43" i="1"/>
  <c r="J42" i="1"/>
  <c r="E42" i="1"/>
  <c r="D42" i="1"/>
  <c r="O40" i="1"/>
  <c r="P40" i="1" s="1"/>
  <c r="Q40" i="1" s="1"/>
  <c r="L41" i="1"/>
  <c r="K41" i="1"/>
  <c r="N41" i="1" s="1"/>
  <c r="E41" i="1"/>
  <c r="M41" i="1" l="1"/>
  <c r="O41" i="1" s="1"/>
  <c r="P41" i="1" s="1"/>
  <c r="Q41" i="1" s="1"/>
  <c r="O41" i="4"/>
  <c r="P41" i="4" s="1"/>
  <c r="Q41" i="4" s="1"/>
  <c r="D43" i="4"/>
  <c r="B44" i="4"/>
  <c r="J43" i="4"/>
  <c r="C43" i="4"/>
  <c r="K43" i="4" s="1"/>
  <c r="K42" i="4"/>
  <c r="E42" i="4"/>
  <c r="H43" i="4"/>
  <c r="F44" i="4"/>
  <c r="I43" i="4"/>
  <c r="N42" i="1"/>
  <c r="B44" i="1"/>
  <c r="J43" i="1"/>
  <c r="D43" i="1"/>
  <c r="L43" i="1" s="1"/>
  <c r="I43" i="1"/>
  <c r="F44" i="1"/>
  <c r="H43" i="1"/>
  <c r="L42" i="1"/>
  <c r="M42" i="1" s="1"/>
  <c r="I44" i="4" l="1"/>
  <c r="F45" i="4"/>
  <c r="H44" i="4"/>
  <c r="M42" i="4"/>
  <c r="L43" i="4"/>
  <c r="M43" i="4"/>
  <c r="E43" i="4"/>
  <c r="B45" i="4"/>
  <c r="E44" i="4"/>
  <c r="D44" i="4"/>
  <c r="L44" i="4" s="1"/>
  <c r="J44" i="4"/>
  <c r="C44" i="4"/>
  <c r="K44" i="4" s="1"/>
  <c r="O42" i="1"/>
  <c r="I44" i="1"/>
  <c r="F45" i="1"/>
  <c r="H44" i="1"/>
  <c r="P42" i="1"/>
  <c r="Q42" i="1" s="1"/>
  <c r="B45" i="1"/>
  <c r="J44" i="1"/>
  <c r="D44" i="1"/>
  <c r="L44" i="1" s="1"/>
  <c r="K43" i="1"/>
  <c r="N43" i="1" s="1"/>
  <c r="E43" i="1"/>
  <c r="M43" i="1" l="1"/>
  <c r="O43" i="1" s="1"/>
  <c r="P43" i="1" s="1"/>
  <c r="Q43" i="1" s="1"/>
  <c r="M44" i="4"/>
  <c r="O43" i="4"/>
  <c r="O42" i="4"/>
  <c r="P42" i="4" s="1"/>
  <c r="Q42" i="4" s="1"/>
  <c r="C45" i="4"/>
  <c r="B46" i="4"/>
  <c r="D45" i="4"/>
  <c r="J45" i="4"/>
  <c r="E45" i="4"/>
  <c r="H45" i="4"/>
  <c r="F46" i="4"/>
  <c r="I45" i="4"/>
  <c r="P43" i="4"/>
  <c r="Q43" i="4" s="1"/>
  <c r="F46" i="1"/>
  <c r="I45" i="1"/>
  <c r="H45" i="1"/>
  <c r="K45" i="1"/>
  <c r="B46" i="1"/>
  <c r="J45" i="1"/>
  <c r="D45" i="1"/>
  <c r="L45" i="1" s="1"/>
  <c r="K44" i="1"/>
  <c r="N44" i="1" s="1"/>
  <c r="E44" i="1"/>
  <c r="C46" i="4" l="1"/>
  <c r="B47" i="4"/>
  <c r="D46" i="4"/>
  <c r="E46" i="4" s="1"/>
  <c r="J46" i="4"/>
  <c r="K45" i="4"/>
  <c r="I46" i="4"/>
  <c r="H46" i="4"/>
  <c r="F47" i="4"/>
  <c r="L45" i="4"/>
  <c r="M45" i="4" s="1"/>
  <c r="O44" i="4"/>
  <c r="P44" i="4" s="1"/>
  <c r="Q44" i="4" s="1"/>
  <c r="N45" i="1"/>
  <c r="M45" i="1"/>
  <c r="K46" i="1"/>
  <c r="B47" i="1"/>
  <c r="J46" i="1"/>
  <c r="D46" i="1"/>
  <c r="F47" i="1"/>
  <c r="H46" i="1"/>
  <c r="I46" i="1" s="1"/>
  <c r="M44" i="1"/>
  <c r="E45" i="1"/>
  <c r="O45" i="4" l="1"/>
  <c r="I47" i="4"/>
  <c r="H47" i="4"/>
  <c r="F48" i="4"/>
  <c r="P45" i="4"/>
  <c r="Q45" i="4" s="1"/>
  <c r="L46" i="4"/>
  <c r="C47" i="4"/>
  <c r="B48" i="4"/>
  <c r="D47" i="4"/>
  <c r="L47" i="4" s="1"/>
  <c r="J47" i="4"/>
  <c r="K46" i="4"/>
  <c r="M46" i="4" s="1"/>
  <c r="L46" i="1"/>
  <c r="E46" i="1"/>
  <c r="O45" i="1"/>
  <c r="F48" i="1"/>
  <c r="H47" i="1"/>
  <c r="I47" i="1" s="1"/>
  <c r="N46" i="1"/>
  <c r="M46" i="1"/>
  <c r="P45" i="1"/>
  <c r="Q45" i="1" s="1"/>
  <c r="O44" i="1"/>
  <c r="P44" i="1" s="1"/>
  <c r="Q44" i="1" s="1"/>
  <c r="K47" i="1"/>
  <c r="B48" i="1"/>
  <c r="J47" i="1"/>
  <c r="D47" i="1"/>
  <c r="O46" i="4" l="1"/>
  <c r="P46" i="4" s="1"/>
  <c r="Q46" i="4" s="1"/>
  <c r="C48" i="4"/>
  <c r="B49" i="4"/>
  <c r="D48" i="4"/>
  <c r="L48" i="4" s="1"/>
  <c r="J48" i="4"/>
  <c r="E47" i="4"/>
  <c r="K47" i="4"/>
  <c r="M47" i="4" s="1"/>
  <c r="H48" i="4"/>
  <c r="F49" i="4"/>
  <c r="I48" i="4"/>
  <c r="N47" i="1"/>
  <c r="B49" i="1"/>
  <c r="J48" i="1"/>
  <c r="D48" i="1"/>
  <c r="L48" i="1" s="1"/>
  <c r="L47" i="1"/>
  <c r="M47" i="1" s="1"/>
  <c r="O46" i="1"/>
  <c r="I48" i="1"/>
  <c r="F49" i="1"/>
  <c r="H48" i="1"/>
  <c r="E47" i="1"/>
  <c r="P46" i="1"/>
  <c r="Q46" i="1" s="1"/>
  <c r="O47" i="4" l="1"/>
  <c r="P47" i="4" s="1"/>
  <c r="Q47" i="4" s="1"/>
  <c r="I49" i="4"/>
  <c r="H49" i="4"/>
  <c r="F50" i="4"/>
  <c r="C49" i="4"/>
  <c r="B50" i="4"/>
  <c r="D49" i="4"/>
  <c r="J49" i="4"/>
  <c r="E49" i="4"/>
  <c r="E48" i="4"/>
  <c r="K48" i="4"/>
  <c r="M48" i="4"/>
  <c r="O47" i="1"/>
  <c r="I49" i="1"/>
  <c r="F50" i="1"/>
  <c r="H49" i="1"/>
  <c r="K49" i="1"/>
  <c r="B50" i="1"/>
  <c r="J49" i="1"/>
  <c r="D49" i="1"/>
  <c r="L49" i="1" s="1"/>
  <c r="K48" i="1"/>
  <c r="N48" i="1" s="1"/>
  <c r="E48" i="1"/>
  <c r="P47" i="1"/>
  <c r="Q47" i="1" s="1"/>
  <c r="O48" i="4" l="1"/>
  <c r="P48" i="4" s="1"/>
  <c r="Q48" i="4" s="1"/>
  <c r="L49" i="4"/>
  <c r="I50" i="4"/>
  <c r="H50" i="4"/>
  <c r="F51" i="4"/>
  <c r="K49" i="4"/>
  <c r="M49" i="4" s="1"/>
  <c r="C50" i="4"/>
  <c r="B51" i="4"/>
  <c r="D50" i="4"/>
  <c r="L50" i="4" s="1"/>
  <c r="E50" i="4"/>
  <c r="J50" i="4"/>
  <c r="B51" i="1"/>
  <c r="J50" i="1"/>
  <c r="D50" i="1"/>
  <c r="I50" i="1"/>
  <c r="F51" i="1"/>
  <c r="H50" i="1"/>
  <c r="M48" i="1"/>
  <c r="E49" i="1"/>
  <c r="N49" i="1"/>
  <c r="M49" i="1"/>
  <c r="O49" i="4" l="1"/>
  <c r="P49" i="4" s="1"/>
  <c r="Q49" i="4" s="1"/>
  <c r="I51" i="4"/>
  <c r="H51" i="4"/>
  <c r="F52" i="4"/>
  <c r="M50" i="4"/>
  <c r="K50" i="4"/>
  <c r="C51" i="4"/>
  <c r="K51" i="4" s="1"/>
  <c r="B52" i="4"/>
  <c r="D51" i="4"/>
  <c r="L51" i="4" s="1"/>
  <c r="J51" i="4"/>
  <c r="F52" i="1"/>
  <c r="H51" i="1"/>
  <c r="I51" i="1" s="1"/>
  <c r="O48" i="1"/>
  <c r="P48" i="1" s="1"/>
  <c r="Q48" i="1" s="1"/>
  <c r="K51" i="1"/>
  <c r="B52" i="1"/>
  <c r="D51" i="1"/>
  <c r="J51" i="1"/>
  <c r="O49" i="1"/>
  <c r="L50" i="1"/>
  <c r="M50" i="1" s="1"/>
  <c r="K50" i="1"/>
  <c r="N50" i="1" s="1"/>
  <c r="P49" i="1"/>
  <c r="Q49" i="1" s="1"/>
  <c r="E50" i="1"/>
  <c r="C52" i="4" l="1"/>
  <c r="B53" i="4"/>
  <c r="D52" i="4"/>
  <c r="L52" i="4" s="1"/>
  <c r="J52" i="4"/>
  <c r="E51" i="4"/>
  <c r="O50" i="4"/>
  <c r="P50" i="4" s="1"/>
  <c r="Q50" i="4" s="1"/>
  <c r="M51" i="4"/>
  <c r="H52" i="4"/>
  <c r="F53" i="4"/>
  <c r="I52" i="4"/>
  <c r="O50" i="1"/>
  <c r="P50" i="1" s="1"/>
  <c r="Q50" i="1" s="1"/>
  <c r="N51" i="1"/>
  <c r="L51" i="1"/>
  <c r="M51" i="1" s="1"/>
  <c r="B53" i="1"/>
  <c r="J52" i="1"/>
  <c r="D52" i="1"/>
  <c r="I52" i="1"/>
  <c r="F53" i="1"/>
  <c r="H52" i="1"/>
  <c r="E51" i="1"/>
  <c r="H53" i="4" l="1"/>
  <c r="I53" i="4" s="1"/>
  <c r="F54" i="4"/>
  <c r="E52" i="4"/>
  <c r="O51" i="4"/>
  <c r="P51" i="4" s="1"/>
  <c r="Q51" i="4" s="1"/>
  <c r="C53" i="4"/>
  <c r="K53" i="4" s="1"/>
  <c r="B54" i="4"/>
  <c r="D53" i="4"/>
  <c r="J53" i="4"/>
  <c r="K52" i="4"/>
  <c r="M52" i="4" s="1"/>
  <c r="O51" i="1"/>
  <c r="B54" i="1"/>
  <c r="J53" i="1"/>
  <c r="D53" i="1"/>
  <c r="P51" i="1"/>
  <c r="Q51" i="1" s="1"/>
  <c r="L52" i="1"/>
  <c r="K52" i="1"/>
  <c r="M52" i="1" s="1"/>
  <c r="E52" i="1"/>
  <c r="I53" i="1"/>
  <c r="F54" i="1"/>
  <c r="H53" i="1"/>
  <c r="N52" i="1" l="1"/>
  <c r="C54" i="4"/>
  <c r="B55" i="4"/>
  <c r="D54" i="4"/>
  <c r="E54" i="4" s="1"/>
  <c r="J54" i="4"/>
  <c r="L53" i="4"/>
  <c r="M53" i="4" s="1"/>
  <c r="H54" i="4"/>
  <c r="I54" i="4" s="1"/>
  <c r="F55" i="4"/>
  <c r="O52" i="4"/>
  <c r="P52" i="4" s="1"/>
  <c r="Q52" i="4" s="1"/>
  <c r="E53" i="4"/>
  <c r="O52" i="1"/>
  <c r="B55" i="1"/>
  <c r="J54" i="1"/>
  <c r="D54" i="1"/>
  <c r="L54" i="1" s="1"/>
  <c r="L53" i="1"/>
  <c r="K53" i="1"/>
  <c r="M53" i="1" s="1"/>
  <c r="E53" i="1"/>
  <c r="I54" i="1"/>
  <c r="F55" i="1"/>
  <c r="H54" i="1"/>
  <c r="P52" i="1" l="1"/>
  <c r="Q52" i="1" s="1"/>
  <c r="N53" i="1"/>
  <c r="O53" i="4"/>
  <c r="P53" i="4" s="1"/>
  <c r="Q53" i="4" s="1"/>
  <c r="H55" i="4"/>
  <c r="F56" i="4"/>
  <c r="I55" i="4"/>
  <c r="L54" i="4"/>
  <c r="C55" i="4"/>
  <c r="K55" i="4" s="1"/>
  <c r="B56" i="4"/>
  <c r="D55" i="4"/>
  <c r="L55" i="4" s="1"/>
  <c r="J55" i="4"/>
  <c r="K54" i="4"/>
  <c r="M54" i="4" s="1"/>
  <c r="O53" i="1"/>
  <c r="P53" i="1" s="1"/>
  <c r="Q53" i="1" s="1"/>
  <c r="K54" i="1"/>
  <c r="N54" i="1" s="1"/>
  <c r="E54" i="1"/>
  <c r="I55" i="1"/>
  <c r="F56" i="1"/>
  <c r="H55" i="1"/>
  <c r="K55" i="1"/>
  <c r="B56" i="1"/>
  <c r="J55" i="1"/>
  <c r="D55" i="1"/>
  <c r="L55" i="1" s="1"/>
  <c r="O54" i="4" l="1"/>
  <c r="P54" i="4" s="1"/>
  <c r="Q54" i="4" s="1"/>
  <c r="M55" i="4"/>
  <c r="C56" i="4"/>
  <c r="K56" i="4" s="1"/>
  <c r="B57" i="4"/>
  <c r="D56" i="4"/>
  <c r="J56" i="4"/>
  <c r="H56" i="4"/>
  <c r="F57" i="4"/>
  <c r="I56" i="4"/>
  <c r="E55" i="4"/>
  <c r="E55" i="1"/>
  <c r="M54" i="1"/>
  <c r="N55" i="1"/>
  <c r="M55" i="1"/>
  <c r="B57" i="1"/>
  <c r="J56" i="1"/>
  <c r="D56" i="1"/>
  <c r="I56" i="1"/>
  <c r="F57" i="1"/>
  <c r="H56" i="1"/>
  <c r="L56" i="4" l="1"/>
  <c r="O55" i="4"/>
  <c r="P55" i="4" s="1"/>
  <c r="Q55" i="4" s="1"/>
  <c r="E56" i="4"/>
  <c r="C57" i="4"/>
  <c r="B58" i="4"/>
  <c r="D57" i="4"/>
  <c r="E57" i="4" s="1"/>
  <c r="J57" i="4"/>
  <c r="I57" i="4"/>
  <c r="H57" i="4"/>
  <c r="F58" i="4"/>
  <c r="M56" i="4"/>
  <c r="F58" i="1"/>
  <c r="H57" i="1"/>
  <c r="I57" i="1" s="1"/>
  <c r="K57" i="1"/>
  <c r="B58" i="1"/>
  <c r="J57" i="1"/>
  <c r="D57" i="1"/>
  <c r="L57" i="1" s="1"/>
  <c r="O54" i="1"/>
  <c r="P54" i="1" s="1"/>
  <c r="Q54" i="1" s="1"/>
  <c r="L56" i="1"/>
  <c r="K56" i="1"/>
  <c r="N56" i="1" s="1"/>
  <c r="E56" i="1"/>
  <c r="O55" i="1"/>
  <c r="P55" i="1" s="1"/>
  <c r="Q55" i="1" s="1"/>
  <c r="H58" i="4" l="1"/>
  <c r="F59" i="4"/>
  <c r="I58" i="4"/>
  <c r="L57" i="4"/>
  <c r="O56" i="4"/>
  <c r="P56" i="4" s="1"/>
  <c r="Q56" i="4" s="1"/>
  <c r="C58" i="4"/>
  <c r="K58" i="4" s="1"/>
  <c r="B59" i="4"/>
  <c r="D58" i="4"/>
  <c r="L58" i="4" s="1"/>
  <c r="J58" i="4"/>
  <c r="K57" i="4"/>
  <c r="M57" i="4" s="1"/>
  <c r="E57" i="1"/>
  <c r="N57" i="1"/>
  <c r="M57" i="1"/>
  <c r="M56" i="1"/>
  <c r="F59" i="1"/>
  <c r="I58" i="1"/>
  <c r="H58" i="1"/>
  <c r="K58" i="1"/>
  <c r="B59" i="1"/>
  <c r="J58" i="1"/>
  <c r="D58" i="1"/>
  <c r="L58" i="1" s="1"/>
  <c r="O57" i="4" l="1"/>
  <c r="E58" i="4"/>
  <c r="H59" i="4"/>
  <c r="F60" i="4"/>
  <c r="I59" i="4"/>
  <c r="C59" i="4"/>
  <c r="K59" i="4" s="1"/>
  <c r="B60" i="4"/>
  <c r="D59" i="4"/>
  <c r="L59" i="4" s="1"/>
  <c r="J59" i="4"/>
  <c r="P57" i="4"/>
  <c r="Q57" i="4" s="1"/>
  <c r="M58" i="4"/>
  <c r="N58" i="1"/>
  <c r="M58" i="1"/>
  <c r="O57" i="1"/>
  <c r="P57" i="1" s="1"/>
  <c r="Q57" i="1" s="1"/>
  <c r="B60" i="1"/>
  <c r="J59" i="1"/>
  <c r="E59" i="1"/>
  <c r="D59" i="1"/>
  <c r="F60" i="1"/>
  <c r="I59" i="1"/>
  <c r="H59" i="1"/>
  <c r="E58" i="1"/>
  <c r="O56" i="1"/>
  <c r="P56" i="1" s="1"/>
  <c r="Q56" i="1" s="1"/>
  <c r="O58" i="4" l="1"/>
  <c r="H60" i="4"/>
  <c r="F61" i="4"/>
  <c r="I60" i="4"/>
  <c r="E59" i="4"/>
  <c r="P58" i="4"/>
  <c r="Q58" i="4" s="1"/>
  <c r="M59" i="4"/>
  <c r="C60" i="4"/>
  <c r="K60" i="4" s="1"/>
  <c r="B61" i="4"/>
  <c r="D60" i="4"/>
  <c r="L60" i="4" s="1"/>
  <c r="J60" i="4"/>
  <c r="E60" i="4"/>
  <c r="M60" i="4" s="1"/>
  <c r="F61" i="1"/>
  <c r="H60" i="1"/>
  <c r="I60" i="1" s="1"/>
  <c r="K60" i="1"/>
  <c r="B61" i="1"/>
  <c r="J60" i="1"/>
  <c r="D60" i="1"/>
  <c r="O58" i="1"/>
  <c r="P58" i="1" s="1"/>
  <c r="Q58" i="1" s="1"/>
  <c r="L59" i="1"/>
  <c r="K59" i="1"/>
  <c r="N59" i="1" s="1"/>
  <c r="C61" i="4" l="1"/>
  <c r="K61" i="4" s="1"/>
  <c r="B62" i="4"/>
  <c r="D61" i="4"/>
  <c r="L61" i="4" s="1"/>
  <c r="J61" i="4"/>
  <c r="O60" i="4"/>
  <c r="P60" i="4" s="1"/>
  <c r="Q60" i="4" s="1"/>
  <c r="O59" i="4"/>
  <c r="P59" i="4" s="1"/>
  <c r="Q59" i="4" s="1"/>
  <c r="H61" i="4"/>
  <c r="F62" i="4"/>
  <c r="I61" i="4"/>
  <c r="B62" i="1"/>
  <c r="J61" i="1"/>
  <c r="D61" i="1"/>
  <c r="L61" i="1" s="1"/>
  <c r="L60" i="1"/>
  <c r="E60" i="1"/>
  <c r="M60" i="1" s="1"/>
  <c r="M59" i="1"/>
  <c r="F62" i="1"/>
  <c r="I61" i="1"/>
  <c r="H61" i="1"/>
  <c r="N60" i="1"/>
  <c r="I62" i="4" l="1"/>
  <c r="H62" i="4"/>
  <c r="F63" i="4"/>
  <c r="C62" i="4"/>
  <c r="K62" i="4" s="1"/>
  <c r="B63" i="4"/>
  <c r="D62" i="4"/>
  <c r="J62" i="4"/>
  <c r="E61" i="4"/>
  <c r="M61" i="4" s="1"/>
  <c r="O60" i="1"/>
  <c r="I62" i="1"/>
  <c r="F63" i="1"/>
  <c r="H62" i="1"/>
  <c r="K62" i="1"/>
  <c r="B63" i="1"/>
  <c r="J62" i="1"/>
  <c r="D62" i="1"/>
  <c r="L62" i="1" s="1"/>
  <c r="P60" i="1"/>
  <c r="Q60" i="1" s="1"/>
  <c r="K61" i="1"/>
  <c r="N61" i="1" s="1"/>
  <c r="O59" i="1"/>
  <c r="P59" i="1" s="1"/>
  <c r="Q59" i="1" s="1"/>
  <c r="E61" i="1"/>
  <c r="M61" i="1" s="1"/>
  <c r="L62" i="4" l="1"/>
  <c r="I63" i="4"/>
  <c r="H63" i="4"/>
  <c r="F64" i="4"/>
  <c r="O61" i="4"/>
  <c r="P61" i="4" s="1"/>
  <c r="Q61" i="4" s="1"/>
  <c r="C63" i="4"/>
  <c r="K63" i="4" s="1"/>
  <c r="B64" i="4"/>
  <c r="D63" i="4"/>
  <c r="L63" i="4" s="1"/>
  <c r="J63" i="4"/>
  <c r="E63" i="4"/>
  <c r="E62" i="4"/>
  <c r="M62" i="4" s="1"/>
  <c r="E62" i="1"/>
  <c r="M62" i="1" s="1"/>
  <c r="N62" i="1"/>
  <c r="O61" i="1"/>
  <c r="P61" i="1" s="1"/>
  <c r="Q61" i="1" s="1"/>
  <c r="B64" i="1"/>
  <c r="J63" i="1"/>
  <c r="D63" i="1"/>
  <c r="I63" i="1"/>
  <c r="F64" i="1"/>
  <c r="H63" i="1"/>
  <c r="M63" i="4" l="1"/>
  <c r="I64" i="4"/>
  <c r="H64" i="4"/>
  <c r="F65" i="4"/>
  <c r="O62" i="4"/>
  <c r="P62" i="4" s="1"/>
  <c r="Q62" i="4" s="1"/>
  <c r="C64" i="4"/>
  <c r="B65" i="4"/>
  <c r="D64" i="4"/>
  <c r="L64" i="4" s="1"/>
  <c r="J64" i="4"/>
  <c r="F65" i="1"/>
  <c r="H64" i="1"/>
  <c r="I64" i="1" s="1"/>
  <c r="K64" i="1"/>
  <c r="B65" i="1"/>
  <c r="J64" i="1"/>
  <c r="N64" i="1" s="1"/>
  <c r="D64" i="1"/>
  <c r="L63" i="1"/>
  <c r="K63" i="1"/>
  <c r="N63" i="1" s="1"/>
  <c r="E63" i="1"/>
  <c r="M63" i="1" s="1"/>
  <c r="O62" i="1"/>
  <c r="P62" i="1" s="1"/>
  <c r="Q62" i="1" s="1"/>
  <c r="E64" i="4" l="1"/>
  <c r="M64" i="4" s="1"/>
  <c r="K65" i="4"/>
  <c r="B66" i="4"/>
  <c r="D65" i="4"/>
  <c r="J65" i="4"/>
  <c r="E65" i="4"/>
  <c r="K64" i="4"/>
  <c r="F66" i="4"/>
  <c r="I65" i="4"/>
  <c r="H65" i="4"/>
  <c r="O63" i="4"/>
  <c r="P63" i="4" s="1"/>
  <c r="Q63" i="4" s="1"/>
  <c r="O63" i="1"/>
  <c r="P63" i="1" s="1"/>
  <c r="Q63" i="1" s="1"/>
  <c r="I65" i="1"/>
  <c r="F66" i="1"/>
  <c r="H65" i="1"/>
  <c r="B66" i="1"/>
  <c r="J65" i="1"/>
  <c r="E65" i="1"/>
  <c r="D65" i="1"/>
  <c r="L65" i="1" s="1"/>
  <c r="L64" i="1"/>
  <c r="E64" i="1"/>
  <c r="M64" i="1" s="1"/>
  <c r="L65" i="4" l="1"/>
  <c r="M65" i="4"/>
  <c r="B67" i="4"/>
  <c r="J66" i="4"/>
  <c r="E66" i="4"/>
  <c r="C66" i="4"/>
  <c r="D66" i="4"/>
  <c r="F67" i="4"/>
  <c r="I66" i="4"/>
  <c r="H66" i="4"/>
  <c r="O64" i="4"/>
  <c r="P64" i="4" s="1"/>
  <c r="Q64" i="4" s="1"/>
  <c r="B67" i="1"/>
  <c r="J66" i="1"/>
  <c r="D66" i="1"/>
  <c r="M65" i="1"/>
  <c r="O64" i="1"/>
  <c r="P64" i="1" s="1"/>
  <c r="Q64" i="1" s="1"/>
  <c r="K65" i="1"/>
  <c r="N65" i="1" s="1"/>
  <c r="I66" i="1"/>
  <c r="F67" i="1"/>
  <c r="H66" i="1"/>
  <c r="M66" i="4" l="1"/>
  <c r="L66" i="4"/>
  <c r="B68" i="4"/>
  <c r="J67" i="4"/>
  <c r="C67" i="4"/>
  <c r="D67" i="4"/>
  <c r="K66" i="4"/>
  <c r="O65" i="4"/>
  <c r="P65" i="4" s="1"/>
  <c r="Q65" i="4" s="1"/>
  <c r="F68" i="4"/>
  <c r="I67" i="4"/>
  <c r="H67" i="4"/>
  <c r="L66" i="1"/>
  <c r="K66" i="1"/>
  <c r="I67" i="1"/>
  <c r="F68" i="1"/>
  <c r="H67" i="1"/>
  <c r="N66" i="1"/>
  <c r="O65" i="1"/>
  <c r="P65" i="1" s="1"/>
  <c r="Q65" i="1" s="1"/>
  <c r="B68" i="1"/>
  <c r="J67" i="1"/>
  <c r="D67" i="1"/>
  <c r="L67" i="1" s="1"/>
  <c r="E66" i="1"/>
  <c r="M66" i="1" s="1"/>
  <c r="L67" i="4" l="1"/>
  <c r="F69" i="4"/>
  <c r="H68" i="4"/>
  <c r="I68" i="4" s="1"/>
  <c r="B69" i="4"/>
  <c r="J68" i="4"/>
  <c r="E68" i="4"/>
  <c r="C68" i="4"/>
  <c r="K68" i="4" s="1"/>
  <c r="D68" i="4"/>
  <c r="K67" i="4"/>
  <c r="E67" i="4"/>
  <c r="M67" i="4" s="1"/>
  <c r="O66" i="4"/>
  <c r="P66" i="4" s="1"/>
  <c r="Q66" i="4" s="1"/>
  <c r="B69" i="1"/>
  <c r="J68" i="1"/>
  <c r="E68" i="1"/>
  <c r="D68" i="1"/>
  <c r="K67" i="1"/>
  <c r="N67" i="1" s="1"/>
  <c r="E67" i="1"/>
  <c r="M67" i="1" s="1"/>
  <c r="O66" i="1"/>
  <c r="P66" i="1" s="1"/>
  <c r="Q66" i="1" s="1"/>
  <c r="I68" i="1"/>
  <c r="F69" i="1"/>
  <c r="H68" i="1"/>
  <c r="M68" i="4" l="1"/>
  <c r="L68" i="4"/>
  <c r="B70" i="4"/>
  <c r="J69" i="4"/>
  <c r="E69" i="4"/>
  <c r="C69" i="4"/>
  <c r="D69" i="4"/>
  <c r="O67" i="4"/>
  <c r="P67" i="4" s="1"/>
  <c r="Q67" i="4" s="1"/>
  <c r="F70" i="4"/>
  <c r="H69" i="4"/>
  <c r="I69" i="4" s="1"/>
  <c r="M68" i="1"/>
  <c r="K69" i="1"/>
  <c r="B70" i="1"/>
  <c r="J69" i="1"/>
  <c r="D69" i="1"/>
  <c r="L69" i="1" s="1"/>
  <c r="O67" i="1"/>
  <c r="P67" i="1" s="1"/>
  <c r="Q67" i="1" s="1"/>
  <c r="I69" i="1"/>
  <c r="F70" i="1"/>
  <c r="H69" i="1"/>
  <c r="L68" i="1"/>
  <c r="K68" i="1"/>
  <c r="N68" i="1" s="1"/>
  <c r="M69" i="4" l="1"/>
  <c r="L69" i="4"/>
  <c r="B71" i="4"/>
  <c r="J70" i="4"/>
  <c r="D70" i="4"/>
  <c r="C70" i="4"/>
  <c r="K70" i="4" s="1"/>
  <c r="F71" i="4"/>
  <c r="I70" i="4"/>
  <c r="H70" i="4"/>
  <c r="K69" i="4"/>
  <c r="O68" i="4"/>
  <c r="P68" i="4" s="1"/>
  <c r="Q68" i="4" s="1"/>
  <c r="N69" i="1"/>
  <c r="I70" i="1"/>
  <c r="F71" i="1"/>
  <c r="H70" i="1"/>
  <c r="E69" i="1"/>
  <c r="M69" i="1" s="1"/>
  <c r="K70" i="1"/>
  <c r="B71" i="1"/>
  <c r="J70" i="1"/>
  <c r="D70" i="1"/>
  <c r="L70" i="1" s="1"/>
  <c r="O68" i="1"/>
  <c r="P68" i="1" s="1"/>
  <c r="Q68" i="1" s="1"/>
  <c r="E70" i="4" l="1"/>
  <c r="M70" i="4" s="1"/>
  <c r="B72" i="4"/>
  <c r="J71" i="4"/>
  <c r="D71" i="4"/>
  <c r="K71" i="4"/>
  <c r="F72" i="4"/>
  <c r="I71" i="4"/>
  <c r="H71" i="4"/>
  <c r="L70" i="4"/>
  <c r="O69" i="4"/>
  <c r="P69" i="4" s="1"/>
  <c r="Q69" i="4" s="1"/>
  <c r="F72" i="1"/>
  <c r="H71" i="1"/>
  <c r="I71" i="1"/>
  <c r="E70" i="1"/>
  <c r="M70" i="1" s="1"/>
  <c r="O69" i="1"/>
  <c r="P69" i="1" s="1"/>
  <c r="Q69" i="1" s="1"/>
  <c r="N70" i="1"/>
  <c r="K71" i="1"/>
  <c r="B72" i="1"/>
  <c r="J71" i="1"/>
  <c r="N71" i="1" s="1"/>
  <c r="D71" i="1"/>
  <c r="L71" i="4" l="1"/>
  <c r="E71" i="4"/>
  <c r="M71" i="4" s="1"/>
  <c r="B73" i="4"/>
  <c r="J72" i="4"/>
  <c r="D72" i="4"/>
  <c r="C72" i="4"/>
  <c r="E72" i="4"/>
  <c r="O70" i="4"/>
  <c r="P70" i="4" s="1"/>
  <c r="Q70" i="4" s="1"/>
  <c r="F73" i="4"/>
  <c r="H72" i="4"/>
  <c r="I72" i="4"/>
  <c r="F73" i="1"/>
  <c r="I72" i="1"/>
  <c r="H72" i="1"/>
  <c r="K72" i="1"/>
  <c r="B73" i="1"/>
  <c r="J72" i="1"/>
  <c r="D72" i="1"/>
  <c r="L72" i="1" s="1"/>
  <c r="L71" i="1"/>
  <c r="E71" i="1"/>
  <c r="M71" i="1" s="1"/>
  <c r="O70" i="1"/>
  <c r="P70" i="1" s="1"/>
  <c r="Q70" i="1" s="1"/>
  <c r="M72" i="4" l="1"/>
  <c r="B74" i="4"/>
  <c r="J73" i="4"/>
  <c r="D73" i="4"/>
  <c r="C73" i="4"/>
  <c r="E73" i="4" s="1"/>
  <c r="K72" i="4"/>
  <c r="O71" i="4"/>
  <c r="P71" i="4" s="1"/>
  <c r="Q71" i="4" s="1"/>
  <c r="F74" i="4"/>
  <c r="H73" i="4"/>
  <c r="I73" i="4"/>
  <c r="L72" i="4"/>
  <c r="F74" i="1"/>
  <c r="H73" i="1"/>
  <c r="I73" i="1"/>
  <c r="E72" i="1"/>
  <c r="M72" i="1" s="1"/>
  <c r="K73" i="1"/>
  <c r="B74" i="1"/>
  <c r="J73" i="1"/>
  <c r="N73" i="1" s="1"/>
  <c r="D73" i="1"/>
  <c r="O71" i="1"/>
  <c r="P71" i="1" s="1"/>
  <c r="Q71" i="1" s="1"/>
  <c r="N72" i="1"/>
  <c r="M73" i="4" l="1"/>
  <c r="F75" i="4"/>
  <c r="H74" i="4"/>
  <c r="I74" i="4"/>
  <c r="B75" i="4"/>
  <c r="J74" i="4"/>
  <c r="D74" i="4"/>
  <c r="L74" i="4" s="1"/>
  <c r="C74" i="4"/>
  <c r="K74" i="4" s="1"/>
  <c r="E74" i="4"/>
  <c r="K73" i="4"/>
  <c r="L73" i="4"/>
  <c r="O72" i="4"/>
  <c r="P72" i="4" s="1"/>
  <c r="Q72" i="4" s="1"/>
  <c r="L73" i="1"/>
  <c r="F75" i="1"/>
  <c r="I74" i="1"/>
  <c r="H74" i="1"/>
  <c r="K74" i="1"/>
  <c r="B75" i="1"/>
  <c r="J74" i="1"/>
  <c r="D74" i="1"/>
  <c r="L74" i="1" s="1"/>
  <c r="E73" i="1"/>
  <c r="M73" i="1" s="1"/>
  <c r="O72" i="1"/>
  <c r="P72" i="1" s="1"/>
  <c r="Q72" i="1" s="1"/>
  <c r="M74" i="4" l="1"/>
  <c r="F76" i="4"/>
  <c r="H75" i="4"/>
  <c r="I75" i="4" s="1"/>
  <c r="B76" i="4"/>
  <c r="J75" i="4"/>
  <c r="D75" i="4"/>
  <c r="L75" i="4" s="1"/>
  <c r="C75" i="4"/>
  <c r="K75" i="4" s="1"/>
  <c r="O73" i="4"/>
  <c r="P73" i="4" s="1"/>
  <c r="Q73" i="4" s="1"/>
  <c r="B76" i="1"/>
  <c r="J75" i="1"/>
  <c r="E75" i="1"/>
  <c r="D75" i="1"/>
  <c r="F76" i="1"/>
  <c r="I75" i="1"/>
  <c r="H75" i="1"/>
  <c r="E74" i="1"/>
  <c r="M74" i="1" s="1"/>
  <c r="O73" i="1"/>
  <c r="P73" i="1" s="1"/>
  <c r="Q73" i="1" s="1"/>
  <c r="N74" i="1"/>
  <c r="E75" i="4" l="1"/>
  <c r="M75" i="4" s="1"/>
  <c r="B77" i="4"/>
  <c r="J76" i="4"/>
  <c r="D76" i="4"/>
  <c r="C76" i="4"/>
  <c r="K76" i="4" s="1"/>
  <c r="F77" i="4"/>
  <c r="H76" i="4"/>
  <c r="I76" i="4"/>
  <c r="O74" i="4"/>
  <c r="P74" i="4" s="1"/>
  <c r="Q74" i="4" s="1"/>
  <c r="M75" i="1"/>
  <c r="F77" i="1"/>
  <c r="I76" i="1"/>
  <c r="H76" i="1"/>
  <c r="O74" i="1"/>
  <c r="P74" i="1" s="1"/>
  <c r="Q74" i="1" s="1"/>
  <c r="K76" i="1"/>
  <c r="B77" i="1"/>
  <c r="J76" i="1"/>
  <c r="N76" i="1" s="1"/>
  <c r="E76" i="1"/>
  <c r="M76" i="1" s="1"/>
  <c r="D76" i="1"/>
  <c r="L76" i="1" s="1"/>
  <c r="L75" i="1"/>
  <c r="K75" i="1"/>
  <c r="N75" i="1" s="1"/>
  <c r="F78" i="4" l="1"/>
  <c r="H77" i="4"/>
  <c r="I77" i="4" s="1"/>
  <c r="E76" i="4"/>
  <c r="M76" i="4" s="1"/>
  <c r="B78" i="4"/>
  <c r="J77" i="4"/>
  <c r="D77" i="4"/>
  <c r="L77" i="4" s="1"/>
  <c r="K77" i="4"/>
  <c r="O75" i="4"/>
  <c r="P75" i="4" s="1"/>
  <c r="Q75" i="4" s="1"/>
  <c r="L76" i="4"/>
  <c r="F78" i="1"/>
  <c r="I77" i="1"/>
  <c r="H77" i="1"/>
  <c r="K77" i="1"/>
  <c r="B78" i="1"/>
  <c r="J77" i="1"/>
  <c r="N77" i="1" s="1"/>
  <c r="D77" i="1"/>
  <c r="L77" i="1" s="1"/>
  <c r="O76" i="1"/>
  <c r="P76" i="1" s="1"/>
  <c r="Q76" i="1" s="1"/>
  <c r="O75" i="1"/>
  <c r="P75" i="1" s="1"/>
  <c r="Q75" i="1" s="1"/>
  <c r="E77" i="4" l="1"/>
  <c r="M77" i="4" s="1"/>
  <c r="B79" i="4"/>
  <c r="J78" i="4"/>
  <c r="D78" i="4"/>
  <c r="C78" i="4"/>
  <c r="E78" i="4"/>
  <c r="O76" i="4"/>
  <c r="P76" i="4" s="1"/>
  <c r="Q76" i="4" s="1"/>
  <c r="F79" i="4"/>
  <c r="I78" i="4"/>
  <c r="H78" i="4"/>
  <c r="B79" i="1"/>
  <c r="J78" i="1"/>
  <c r="E78" i="1"/>
  <c r="D78" i="1"/>
  <c r="I78" i="1"/>
  <c r="F79" i="1"/>
  <c r="H78" i="1"/>
  <c r="E77" i="1"/>
  <c r="M77" i="1" s="1"/>
  <c r="M78" i="4" l="1"/>
  <c r="B80" i="4"/>
  <c r="J79" i="4"/>
  <c r="D79" i="4"/>
  <c r="L79" i="4" s="1"/>
  <c r="C79" i="4"/>
  <c r="F80" i="4"/>
  <c r="H79" i="4"/>
  <c r="I79" i="4"/>
  <c r="K78" i="4"/>
  <c r="O77" i="4"/>
  <c r="P77" i="4" s="1"/>
  <c r="Q77" i="4" s="1"/>
  <c r="O78" i="4"/>
  <c r="L78" i="4"/>
  <c r="O77" i="1"/>
  <c r="P77" i="1" s="1"/>
  <c r="Q77" i="1" s="1"/>
  <c r="K79" i="1"/>
  <c r="B80" i="1"/>
  <c r="J79" i="1"/>
  <c r="D79" i="1"/>
  <c r="L79" i="1" s="1"/>
  <c r="L78" i="1"/>
  <c r="K78" i="1"/>
  <c r="N78" i="1" s="1"/>
  <c r="I79" i="1"/>
  <c r="F80" i="1"/>
  <c r="H79" i="1"/>
  <c r="M78" i="1"/>
  <c r="P78" i="4" l="1"/>
  <c r="Q78" i="4" s="1"/>
  <c r="F81" i="4"/>
  <c r="I80" i="4"/>
  <c r="H80" i="4"/>
  <c r="E79" i="4"/>
  <c r="M79" i="4" s="1"/>
  <c r="B81" i="4"/>
  <c r="J80" i="4"/>
  <c r="D80" i="4"/>
  <c r="L80" i="4" s="1"/>
  <c r="C80" i="4"/>
  <c r="K80" i="4" s="1"/>
  <c r="E80" i="4"/>
  <c r="K79" i="4"/>
  <c r="N79" i="1"/>
  <c r="I80" i="1"/>
  <c r="F81" i="1"/>
  <c r="H80" i="1"/>
  <c r="O78" i="1"/>
  <c r="P78" i="1" s="1"/>
  <c r="Q78" i="1" s="1"/>
  <c r="E79" i="1"/>
  <c r="M79" i="1" s="1"/>
  <c r="B81" i="1"/>
  <c r="J80" i="1"/>
  <c r="D80" i="1"/>
  <c r="L80" i="1" s="1"/>
  <c r="M80" i="4" l="1"/>
  <c r="O80" i="4" s="1"/>
  <c r="P80" i="4" s="1"/>
  <c r="Q80" i="4" s="1"/>
  <c r="O79" i="4"/>
  <c r="P79" i="4" s="1"/>
  <c r="Q79" i="4" s="1"/>
  <c r="F82" i="4"/>
  <c r="I81" i="4"/>
  <c r="H81" i="4"/>
  <c r="B82" i="4"/>
  <c r="J81" i="4"/>
  <c r="D81" i="4"/>
  <c r="L81" i="4" s="1"/>
  <c r="C81" i="4"/>
  <c r="K81" i="4" s="1"/>
  <c r="E81" i="4"/>
  <c r="H81" i="1"/>
  <c r="I81" i="1"/>
  <c r="F82" i="1"/>
  <c r="B82" i="1"/>
  <c r="E81" i="1"/>
  <c r="D81" i="1"/>
  <c r="L81" i="1" s="1"/>
  <c r="J81" i="1"/>
  <c r="K80" i="1"/>
  <c r="N80" i="1" s="1"/>
  <c r="E80" i="1"/>
  <c r="M80" i="1" s="1"/>
  <c r="O79" i="1"/>
  <c r="P79" i="1" s="1"/>
  <c r="Q79" i="1" s="1"/>
  <c r="M81" i="4" l="1"/>
  <c r="B83" i="4"/>
  <c r="J82" i="4"/>
  <c r="D82" i="4"/>
  <c r="L82" i="4" s="1"/>
  <c r="C82" i="4"/>
  <c r="F83" i="4"/>
  <c r="I82" i="4"/>
  <c r="H82" i="4"/>
  <c r="M81" i="1"/>
  <c r="D82" i="1"/>
  <c r="L82" i="1" s="1"/>
  <c r="B83" i="1"/>
  <c r="J82" i="1"/>
  <c r="K82" i="1"/>
  <c r="H82" i="1"/>
  <c r="F83" i="1"/>
  <c r="I82" i="1"/>
  <c r="K81" i="1"/>
  <c r="N81" i="1" s="1"/>
  <c r="O80" i="1"/>
  <c r="P80" i="1" s="1"/>
  <c r="Q80" i="1" s="1"/>
  <c r="F84" i="4" l="1"/>
  <c r="I83" i="4"/>
  <c r="H83" i="4"/>
  <c r="E82" i="4"/>
  <c r="M82" i="4" s="1"/>
  <c r="B84" i="4"/>
  <c r="J83" i="4"/>
  <c r="D83" i="4"/>
  <c r="K83" i="4"/>
  <c r="K82" i="4"/>
  <c r="O81" i="4"/>
  <c r="P81" i="4" s="1"/>
  <c r="Q81" i="4" s="1"/>
  <c r="H83" i="1"/>
  <c r="I83" i="1"/>
  <c r="F84" i="1"/>
  <c r="E82" i="1"/>
  <c r="M82" i="1" s="1"/>
  <c r="N82" i="1"/>
  <c r="O81" i="1"/>
  <c r="P81" i="1" s="1"/>
  <c r="Q81" i="1" s="1"/>
  <c r="D83" i="1"/>
  <c r="L83" i="1" s="1"/>
  <c r="E83" i="1"/>
  <c r="B84" i="1"/>
  <c r="J83" i="1"/>
  <c r="E83" i="4" l="1"/>
  <c r="M83" i="4" s="1"/>
  <c r="B85" i="4"/>
  <c r="J84" i="4"/>
  <c r="D84" i="4"/>
  <c r="C84" i="4"/>
  <c r="E84" i="4"/>
  <c r="O82" i="4"/>
  <c r="P82" i="4" s="1"/>
  <c r="Q82" i="4" s="1"/>
  <c r="L83" i="4"/>
  <c r="F85" i="4"/>
  <c r="H84" i="4"/>
  <c r="H84" i="1"/>
  <c r="I84" i="1"/>
  <c r="F85" i="1"/>
  <c r="M83" i="1"/>
  <c r="E84" i="1"/>
  <c r="D84" i="1"/>
  <c r="B85" i="1"/>
  <c r="J84" i="1"/>
  <c r="K83" i="1"/>
  <c r="N83" i="1" s="1"/>
  <c r="O82" i="1"/>
  <c r="P82" i="1" s="1"/>
  <c r="Q82" i="1" s="1"/>
  <c r="I84" i="4" l="1"/>
  <c r="M84" i="4" s="1"/>
  <c r="F86" i="4"/>
  <c r="H85" i="4"/>
  <c r="I85" i="4"/>
  <c r="K84" i="4"/>
  <c r="O83" i="4"/>
  <c r="P83" i="4" s="1"/>
  <c r="Q83" i="4" s="1"/>
  <c r="B86" i="4"/>
  <c r="J85" i="4"/>
  <c r="D85" i="4"/>
  <c r="C85" i="4"/>
  <c r="K85" i="4" s="1"/>
  <c r="L84" i="4"/>
  <c r="M84" i="1"/>
  <c r="H85" i="1"/>
  <c r="I85" i="1"/>
  <c r="F86" i="1"/>
  <c r="D85" i="1"/>
  <c r="L85" i="1" s="1"/>
  <c r="K85" i="1"/>
  <c r="B86" i="1"/>
  <c r="J85" i="1"/>
  <c r="K84" i="1"/>
  <c r="N84" i="1" s="1"/>
  <c r="L84" i="1"/>
  <c r="O83" i="1"/>
  <c r="P83" i="1" s="1"/>
  <c r="Q83" i="1" s="1"/>
  <c r="L85" i="4" l="1"/>
  <c r="O84" i="4"/>
  <c r="P84" i="4" s="1"/>
  <c r="Q84" i="4" s="1"/>
  <c r="E85" i="4"/>
  <c r="M85" i="4" s="1"/>
  <c r="D86" i="4"/>
  <c r="B87" i="4"/>
  <c r="J86" i="4"/>
  <c r="C86" i="4"/>
  <c r="K86" i="4" s="1"/>
  <c r="H86" i="4"/>
  <c r="I86" i="4" s="1"/>
  <c r="F87" i="4"/>
  <c r="N85" i="1"/>
  <c r="E85" i="1"/>
  <c r="M85" i="1" s="1"/>
  <c r="E86" i="1"/>
  <c r="D86" i="1"/>
  <c r="B87" i="1"/>
  <c r="J86" i="1"/>
  <c r="H86" i="1"/>
  <c r="I86" i="1"/>
  <c r="F87" i="1"/>
  <c r="O84" i="1"/>
  <c r="P84" i="1" s="1"/>
  <c r="Q84" i="1" s="1"/>
  <c r="L86" i="4" l="1"/>
  <c r="H87" i="4"/>
  <c r="F88" i="4"/>
  <c r="I87" i="4"/>
  <c r="D87" i="4"/>
  <c r="L87" i="4" s="1"/>
  <c r="B88" i="4"/>
  <c r="J87" i="4"/>
  <c r="C87" i="4"/>
  <c r="E86" i="4"/>
  <c r="M86" i="4" s="1"/>
  <c r="O85" i="4"/>
  <c r="P85" i="4" s="1"/>
  <c r="Q85" i="4" s="1"/>
  <c r="H87" i="1"/>
  <c r="I87" i="1"/>
  <c r="F88" i="1"/>
  <c r="M86" i="1"/>
  <c r="D87" i="1"/>
  <c r="L87" i="1" s="1"/>
  <c r="K87" i="1"/>
  <c r="B88" i="1"/>
  <c r="J87" i="1"/>
  <c r="K86" i="1"/>
  <c r="N86" i="1" s="1"/>
  <c r="O85" i="1"/>
  <c r="P85" i="1" s="1"/>
  <c r="Q85" i="1" s="1"/>
  <c r="L86" i="1"/>
  <c r="O86" i="4" l="1"/>
  <c r="H88" i="4"/>
  <c r="F89" i="4"/>
  <c r="D88" i="4"/>
  <c r="L88" i="4" s="1"/>
  <c r="B89" i="4"/>
  <c r="J88" i="4"/>
  <c r="C88" i="4"/>
  <c r="K87" i="4"/>
  <c r="E87" i="4"/>
  <c r="M87" i="4" s="1"/>
  <c r="P86" i="4"/>
  <c r="Q86" i="4" s="1"/>
  <c r="N87" i="1"/>
  <c r="E87" i="1"/>
  <c r="M87" i="1" s="1"/>
  <c r="H88" i="1"/>
  <c r="I88" i="1" s="1"/>
  <c r="F89" i="1"/>
  <c r="E88" i="1"/>
  <c r="D88" i="1"/>
  <c r="L88" i="1" s="1"/>
  <c r="K88" i="1"/>
  <c r="B89" i="1"/>
  <c r="J88" i="1"/>
  <c r="N88" i="1" s="1"/>
  <c r="O86" i="1"/>
  <c r="P86" i="1" s="1"/>
  <c r="Q86" i="1" s="1"/>
  <c r="M88" i="1" l="1"/>
  <c r="O88" i="1" s="1"/>
  <c r="P88" i="1" s="1"/>
  <c r="Q88" i="1" s="1"/>
  <c r="I88" i="4"/>
  <c r="K88" i="4"/>
  <c r="E88" i="4"/>
  <c r="M88" i="4" s="1"/>
  <c r="O87" i="4"/>
  <c r="P87" i="4" s="1"/>
  <c r="Q87" i="4" s="1"/>
  <c r="D89" i="4"/>
  <c r="B90" i="4"/>
  <c r="J89" i="4"/>
  <c r="K89" i="4"/>
  <c r="H89" i="4"/>
  <c r="I89" i="4" s="1"/>
  <c r="F90" i="4"/>
  <c r="O87" i="1"/>
  <c r="P87" i="1" s="1"/>
  <c r="Q87" i="1" s="1"/>
  <c r="D89" i="1"/>
  <c r="L89" i="1" s="1"/>
  <c r="B90" i="1"/>
  <c r="J89" i="1"/>
  <c r="I89" i="1"/>
  <c r="H89" i="1"/>
  <c r="F90" i="1"/>
  <c r="L89" i="4" l="1"/>
  <c r="E89" i="4"/>
  <c r="M89" i="4" s="1"/>
  <c r="O88" i="4"/>
  <c r="P88" i="4" s="1"/>
  <c r="Q88" i="4" s="1"/>
  <c r="H90" i="4"/>
  <c r="F91" i="4"/>
  <c r="D90" i="4"/>
  <c r="B91" i="4"/>
  <c r="J90" i="4"/>
  <c r="C90" i="4"/>
  <c r="K90" i="4" s="1"/>
  <c r="H90" i="1"/>
  <c r="I90" i="1"/>
  <c r="F91" i="1"/>
  <c r="E89" i="1"/>
  <c r="M89" i="1" s="1"/>
  <c r="D90" i="1"/>
  <c r="L90" i="1" s="1"/>
  <c r="K90" i="1"/>
  <c r="B91" i="1"/>
  <c r="J90" i="1"/>
  <c r="K89" i="1"/>
  <c r="N89" i="1" s="1"/>
  <c r="L90" i="4" l="1"/>
  <c r="I90" i="4"/>
  <c r="D91" i="4"/>
  <c r="B92" i="4"/>
  <c r="J91" i="4"/>
  <c r="C91" i="4"/>
  <c r="H91" i="4"/>
  <c r="F92" i="4"/>
  <c r="I91" i="4"/>
  <c r="E90" i="4"/>
  <c r="M90" i="4" s="1"/>
  <c r="O89" i="4"/>
  <c r="P89" i="4" s="1"/>
  <c r="Q89" i="4" s="1"/>
  <c r="H91" i="1"/>
  <c r="I91" i="1"/>
  <c r="F92" i="1"/>
  <c r="N90" i="1"/>
  <c r="E90" i="1"/>
  <c r="M90" i="1" s="1"/>
  <c r="E91" i="1"/>
  <c r="D91" i="1"/>
  <c r="B92" i="1"/>
  <c r="J91" i="1"/>
  <c r="O89" i="1"/>
  <c r="P89" i="1" s="1"/>
  <c r="Q89" i="1" s="1"/>
  <c r="H92" i="4" l="1"/>
  <c r="F93" i="4"/>
  <c r="D92" i="4"/>
  <c r="B93" i="4"/>
  <c r="J92" i="4"/>
  <c r="C92" i="4"/>
  <c r="K92" i="4" s="1"/>
  <c r="O90" i="4"/>
  <c r="P90" i="4" s="1"/>
  <c r="Q90" i="4" s="1"/>
  <c r="L91" i="4"/>
  <c r="K91" i="4"/>
  <c r="E91" i="4"/>
  <c r="M91" i="4" s="1"/>
  <c r="D92" i="1"/>
  <c r="B93" i="1"/>
  <c r="J92" i="1"/>
  <c r="K91" i="1"/>
  <c r="N91" i="1" s="1"/>
  <c r="M91" i="1"/>
  <c r="O90" i="1"/>
  <c r="P90" i="1" s="1"/>
  <c r="Q90" i="1" s="1"/>
  <c r="L91" i="1"/>
  <c r="H92" i="1"/>
  <c r="F93" i="1"/>
  <c r="L92" i="4" l="1"/>
  <c r="I92" i="1"/>
  <c r="I92" i="4"/>
  <c r="O91" i="4"/>
  <c r="P91" i="4" s="1"/>
  <c r="Q91" i="4" s="1"/>
  <c r="B94" i="4"/>
  <c r="D93" i="4"/>
  <c r="J93" i="4"/>
  <c r="C93" i="4"/>
  <c r="E92" i="4"/>
  <c r="F94" i="4"/>
  <c r="I93" i="4"/>
  <c r="H93" i="4"/>
  <c r="L92" i="1"/>
  <c r="I93" i="1"/>
  <c r="F94" i="1"/>
  <c r="H93" i="1"/>
  <c r="B94" i="1"/>
  <c r="E93" i="1"/>
  <c r="D93" i="1"/>
  <c r="L93" i="1" s="1"/>
  <c r="K93" i="1"/>
  <c r="J93" i="1"/>
  <c r="K92" i="1"/>
  <c r="N92" i="1" s="1"/>
  <c r="O91" i="1"/>
  <c r="P91" i="1" s="1"/>
  <c r="Q91" i="1" s="1"/>
  <c r="E92" i="1"/>
  <c r="M92" i="1" s="1"/>
  <c r="N93" i="1" l="1"/>
  <c r="M92" i="4"/>
  <c r="M93" i="1"/>
  <c r="O93" i="1" s="1"/>
  <c r="P93" i="1" s="1"/>
  <c r="Q93" i="1" s="1"/>
  <c r="K93" i="4"/>
  <c r="B95" i="4"/>
  <c r="J94" i="4"/>
  <c r="C94" i="4"/>
  <c r="D94" i="4"/>
  <c r="E94" i="4" s="1"/>
  <c r="F95" i="4"/>
  <c r="H94" i="4"/>
  <c r="L93" i="4"/>
  <c r="O92" i="4"/>
  <c r="P92" i="4" s="1"/>
  <c r="Q92" i="4" s="1"/>
  <c r="E93" i="4"/>
  <c r="M93" i="4" s="1"/>
  <c r="H94" i="1"/>
  <c r="I94" i="1" s="1"/>
  <c r="F95" i="1"/>
  <c r="D94" i="1"/>
  <c r="J94" i="1"/>
  <c r="K94" i="1"/>
  <c r="B95" i="1"/>
  <c r="O92" i="1"/>
  <c r="P92" i="1" s="1"/>
  <c r="Q92" i="1" s="1"/>
  <c r="I94" i="4" l="1"/>
  <c r="M94" i="4" s="1"/>
  <c r="L94" i="1"/>
  <c r="O93" i="4"/>
  <c r="P93" i="4" s="1"/>
  <c r="Q93" i="4" s="1"/>
  <c r="B96" i="4"/>
  <c r="J95" i="4"/>
  <c r="D95" i="4"/>
  <c r="L94" i="4"/>
  <c r="F96" i="4"/>
  <c r="H95" i="4"/>
  <c r="I95" i="4"/>
  <c r="K94" i="4"/>
  <c r="E94" i="1"/>
  <c r="M94" i="1" s="1"/>
  <c r="D95" i="1"/>
  <c r="J95" i="1"/>
  <c r="B96" i="1"/>
  <c r="H95" i="1"/>
  <c r="I95" i="1" s="1"/>
  <c r="F96" i="1"/>
  <c r="N94" i="1"/>
  <c r="F97" i="4" l="1"/>
  <c r="H96" i="4"/>
  <c r="I96" i="4"/>
  <c r="K95" i="4"/>
  <c r="E95" i="4"/>
  <c r="M95" i="4" s="1"/>
  <c r="B97" i="4"/>
  <c r="J96" i="4"/>
  <c r="C96" i="4"/>
  <c r="D96" i="4"/>
  <c r="L96" i="4" s="1"/>
  <c r="E96" i="4"/>
  <c r="L95" i="4"/>
  <c r="O94" i="4"/>
  <c r="P94" i="4" s="1"/>
  <c r="Q94" i="4" s="1"/>
  <c r="L95" i="1"/>
  <c r="H96" i="1"/>
  <c r="I96" i="1" s="1"/>
  <c r="F97" i="1"/>
  <c r="K95" i="1"/>
  <c r="N95" i="1" s="1"/>
  <c r="E95" i="1"/>
  <c r="M95" i="1" s="1"/>
  <c r="D96" i="1"/>
  <c r="J96" i="1"/>
  <c r="K96" i="1"/>
  <c r="B97" i="1"/>
  <c r="O94" i="1"/>
  <c r="P94" i="1" s="1"/>
  <c r="Q94" i="1" s="1"/>
  <c r="N96" i="1" l="1"/>
  <c r="O95" i="4"/>
  <c r="P95" i="4" s="1"/>
  <c r="Q95" i="4" s="1"/>
  <c r="M96" i="4"/>
  <c r="B98" i="4"/>
  <c r="J97" i="4"/>
  <c r="C97" i="4"/>
  <c r="K97" i="4" s="1"/>
  <c r="D97" i="4"/>
  <c r="K96" i="4"/>
  <c r="F98" i="4"/>
  <c r="H97" i="4"/>
  <c r="I97" i="4"/>
  <c r="L96" i="1"/>
  <c r="D97" i="1"/>
  <c r="J97" i="1"/>
  <c r="B98" i="1"/>
  <c r="E97" i="1"/>
  <c r="E96" i="1"/>
  <c r="M96" i="1" s="1"/>
  <c r="H97" i="1"/>
  <c r="I97" i="1"/>
  <c r="F98" i="1"/>
  <c r="O95" i="1"/>
  <c r="P95" i="1" s="1"/>
  <c r="Q95" i="1" s="1"/>
  <c r="L97" i="4" l="1"/>
  <c r="O96" i="4"/>
  <c r="P96" i="4" s="1"/>
  <c r="Q96" i="4" s="1"/>
  <c r="F99" i="4"/>
  <c r="H98" i="4"/>
  <c r="I98" i="4"/>
  <c r="E97" i="4"/>
  <c r="M97" i="4" s="1"/>
  <c r="B99" i="4"/>
  <c r="J98" i="4"/>
  <c r="C98" i="4"/>
  <c r="K98" i="4" s="1"/>
  <c r="D98" i="4"/>
  <c r="L98" i="4" s="1"/>
  <c r="M97" i="1"/>
  <c r="K97" i="1"/>
  <c r="N97" i="1" s="1"/>
  <c r="E98" i="1"/>
  <c r="D98" i="1"/>
  <c r="J98" i="1"/>
  <c r="B99" i="1"/>
  <c r="H98" i="1"/>
  <c r="F99" i="1"/>
  <c r="O96" i="1"/>
  <c r="P96" i="1" s="1"/>
  <c r="Q96" i="1" s="1"/>
  <c r="L97" i="1"/>
  <c r="L98" i="1" l="1"/>
  <c r="I98" i="1"/>
  <c r="E98" i="4"/>
  <c r="M98" i="4" s="1"/>
  <c r="B100" i="4"/>
  <c r="J99" i="4"/>
  <c r="C99" i="4"/>
  <c r="D99" i="4"/>
  <c r="E99" i="4"/>
  <c r="O97" i="4"/>
  <c r="P97" i="4" s="1"/>
  <c r="Q97" i="4" s="1"/>
  <c r="F100" i="4"/>
  <c r="H99" i="4"/>
  <c r="I99" i="4" s="1"/>
  <c r="H99" i="1"/>
  <c r="F100" i="1"/>
  <c r="M98" i="1"/>
  <c r="K98" i="1"/>
  <c r="N98" i="1" s="1"/>
  <c r="D99" i="1"/>
  <c r="J99" i="1"/>
  <c r="B100" i="1"/>
  <c r="O97" i="1"/>
  <c r="P97" i="1" s="1"/>
  <c r="Q97" i="1" s="1"/>
  <c r="I99" i="1" l="1"/>
  <c r="M99" i="4"/>
  <c r="B101" i="4"/>
  <c r="J100" i="4"/>
  <c r="C100" i="4"/>
  <c r="D100" i="4"/>
  <c r="E100" i="4"/>
  <c r="F101" i="4"/>
  <c r="H100" i="4"/>
  <c r="I100" i="4"/>
  <c r="L99" i="4"/>
  <c r="O98" i="4"/>
  <c r="P98" i="4" s="1"/>
  <c r="Q98" i="4" s="1"/>
  <c r="K99" i="4"/>
  <c r="D100" i="1"/>
  <c r="J100" i="1"/>
  <c r="K100" i="1"/>
  <c r="B101" i="1"/>
  <c r="L99" i="1"/>
  <c r="O98" i="1"/>
  <c r="P98" i="1" s="1"/>
  <c r="Q98" i="1" s="1"/>
  <c r="K99" i="1"/>
  <c r="N99" i="1" s="1"/>
  <c r="E99" i="1"/>
  <c r="M99" i="1" s="1"/>
  <c r="H100" i="1"/>
  <c r="I100" i="1"/>
  <c r="F101" i="1"/>
  <c r="M100" i="4" l="1"/>
  <c r="B102" i="4"/>
  <c r="J101" i="4"/>
  <c r="D101" i="4"/>
  <c r="F102" i="4"/>
  <c r="H101" i="4"/>
  <c r="I101" i="4"/>
  <c r="L100" i="4"/>
  <c r="O99" i="4"/>
  <c r="P99" i="4" s="1"/>
  <c r="Q99" i="4" s="1"/>
  <c r="K100" i="4"/>
  <c r="H101" i="1"/>
  <c r="I101" i="1"/>
  <c r="F102" i="1"/>
  <c r="N100" i="1"/>
  <c r="L100" i="1"/>
  <c r="O99" i="1"/>
  <c r="P99" i="1" s="1"/>
  <c r="Q99" i="1" s="1"/>
  <c r="D101" i="1"/>
  <c r="L101" i="1" s="1"/>
  <c r="J101" i="1"/>
  <c r="B102" i="1"/>
  <c r="E100" i="1"/>
  <c r="M100" i="1" s="1"/>
  <c r="K101" i="4" l="1"/>
  <c r="E101" i="4"/>
  <c r="M101" i="4" s="1"/>
  <c r="B103" i="4"/>
  <c r="J102" i="4"/>
  <c r="C102" i="4"/>
  <c r="D102" i="4"/>
  <c r="E102" i="4"/>
  <c r="L101" i="4"/>
  <c r="O100" i="4"/>
  <c r="P100" i="4" s="1"/>
  <c r="Q100" i="4" s="1"/>
  <c r="F103" i="4"/>
  <c r="H102" i="4"/>
  <c r="K101" i="1"/>
  <c r="E101" i="1"/>
  <c r="M101" i="1" s="1"/>
  <c r="N101" i="1"/>
  <c r="O100" i="1"/>
  <c r="P100" i="1" s="1"/>
  <c r="Q100" i="1" s="1"/>
  <c r="D102" i="1"/>
  <c r="J102" i="1"/>
  <c r="B103" i="1"/>
  <c r="H102" i="1"/>
  <c r="I102" i="1" s="1"/>
  <c r="F103" i="1"/>
  <c r="I102" i="4" l="1"/>
  <c r="M102" i="4" s="1"/>
  <c r="L102" i="1"/>
  <c r="B104" i="4"/>
  <c r="J103" i="4"/>
  <c r="C103" i="4"/>
  <c r="D103" i="4"/>
  <c r="E103" i="4"/>
  <c r="F104" i="4"/>
  <c r="H103" i="4"/>
  <c r="I103" i="4"/>
  <c r="L102" i="4"/>
  <c r="O101" i="4"/>
  <c r="P101" i="4" s="1"/>
  <c r="Q101" i="4" s="1"/>
  <c r="K102" i="4"/>
  <c r="E102" i="1"/>
  <c r="M102" i="1" s="1"/>
  <c r="K102" i="1"/>
  <c r="O101" i="1"/>
  <c r="P101" i="1" s="1"/>
  <c r="Q101" i="1" s="1"/>
  <c r="H103" i="1"/>
  <c r="I103" i="1"/>
  <c r="F104" i="1"/>
  <c r="D103" i="1"/>
  <c r="J103" i="1"/>
  <c r="B104" i="1"/>
  <c r="N102" i="1"/>
  <c r="M103" i="4" l="1"/>
  <c r="O103" i="4" s="1"/>
  <c r="P103" i="4" s="1"/>
  <c r="Q103" i="4" s="1"/>
  <c r="L103" i="1"/>
  <c r="F105" i="4"/>
  <c r="H104" i="4"/>
  <c r="I104" i="4" s="1"/>
  <c r="B105" i="4"/>
  <c r="J104" i="4"/>
  <c r="C104" i="4"/>
  <c r="K104" i="4" s="1"/>
  <c r="D104" i="4"/>
  <c r="L103" i="4"/>
  <c r="O102" i="4"/>
  <c r="P102" i="4" s="1"/>
  <c r="Q102" i="4" s="1"/>
  <c r="K103" i="4"/>
  <c r="K103" i="1"/>
  <c r="N103" i="1" s="1"/>
  <c r="E103" i="1"/>
  <c r="M103" i="1" s="1"/>
  <c r="O102" i="1"/>
  <c r="P102" i="1" s="1"/>
  <c r="Q102" i="1" s="1"/>
  <c r="D104" i="1"/>
  <c r="J104" i="1"/>
  <c r="B105" i="1"/>
  <c r="H104" i="1"/>
  <c r="I104" i="1" s="1"/>
  <c r="F105" i="1"/>
  <c r="L104" i="4" l="1"/>
  <c r="L104" i="1"/>
  <c r="F106" i="4"/>
  <c r="H105" i="4"/>
  <c r="I105" i="4" s="1"/>
  <c r="E104" i="4"/>
  <c r="M104" i="4" s="1"/>
  <c r="B106" i="4"/>
  <c r="J105" i="4"/>
  <c r="C105" i="4"/>
  <c r="K105" i="4" s="1"/>
  <c r="D105" i="4"/>
  <c r="E105" i="4"/>
  <c r="O103" i="1"/>
  <c r="P103" i="1" s="1"/>
  <c r="Q103" i="1" s="1"/>
  <c r="E104" i="1"/>
  <c r="M104" i="1" s="1"/>
  <c r="K104" i="1"/>
  <c r="H105" i="1"/>
  <c r="F106" i="1"/>
  <c r="D105" i="1"/>
  <c r="J105" i="1"/>
  <c r="B106" i="1"/>
  <c r="N104" i="1"/>
  <c r="I105" i="1" l="1"/>
  <c r="L105" i="1"/>
  <c r="B107" i="4"/>
  <c r="J106" i="4"/>
  <c r="C106" i="4"/>
  <c r="D106" i="4"/>
  <c r="L105" i="4"/>
  <c r="O104" i="4"/>
  <c r="P104" i="4" s="1"/>
  <c r="Q104" i="4" s="1"/>
  <c r="F107" i="4"/>
  <c r="H106" i="4"/>
  <c r="I106" i="4"/>
  <c r="M105" i="4"/>
  <c r="O104" i="1"/>
  <c r="P104" i="1" s="1"/>
  <c r="Q104" i="1" s="1"/>
  <c r="K105" i="1"/>
  <c r="N105" i="1" s="1"/>
  <c r="E105" i="1"/>
  <c r="M105" i="1" s="1"/>
  <c r="D106" i="1"/>
  <c r="J106" i="1"/>
  <c r="B107" i="1"/>
  <c r="H106" i="1"/>
  <c r="I106" i="1" s="1"/>
  <c r="F107" i="1"/>
  <c r="L106" i="1" l="1"/>
  <c r="L106" i="4"/>
  <c r="K106" i="4"/>
  <c r="O105" i="4"/>
  <c r="P105" i="4" s="1"/>
  <c r="Q105" i="4" s="1"/>
  <c r="F108" i="4"/>
  <c r="H107" i="4"/>
  <c r="E106" i="4"/>
  <c r="M106" i="4" s="1"/>
  <c r="B108" i="4"/>
  <c r="J107" i="4"/>
  <c r="E107" i="4"/>
  <c r="D107" i="4"/>
  <c r="H107" i="1"/>
  <c r="I107" i="1"/>
  <c r="F108" i="1"/>
  <c r="K106" i="1"/>
  <c r="N106" i="1" s="1"/>
  <c r="D107" i="1"/>
  <c r="J107" i="1"/>
  <c r="B108" i="1"/>
  <c r="E106" i="1"/>
  <c r="M106" i="1" s="1"/>
  <c r="O105" i="1"/>
  <c r="P105" i="1" s="1"/>
  <c r="Q105" i="1" s="1"/>
  <c r="L107" i="1" l="1"/>
  <c r="L107" i="4"/>
  <c r="I107" i="4"/>
  <c r="M107" i="4" s="1"/>
  <c r="K107" i="4"/>
  <c r="O106" i="4"/>
  <c r="P106" i="4" s="1"/>
  <c r="Q106" i="4" s="1"/>
  <c r="I108" i="4"/>
  <c r="F109" i="4"/>
  <c r="H108" i="4"/>
  <c r="C108" i="4"/>
  <c r="B109" i="4"/>
  <c r="J108" i="4"/>
  <c r="E108" i="4"/>
  <c r="D108" i="4"/>
  <c r="L108" i="4" s="1"/>
  <c r="K107" i="1"/>
  <c r="E107" i="1"/>
  <c r="M107" i="1" s="1"/>
  <c r="D108" i="1"/>
  <c r="J108" i="1"/>
  <c r="B109" i="1"/>
  <c r="O106" i="1"/>
  <c r="P106" i="1" s="1"/>
  <c r="Q106" i="1" s="1"/>
  <c r="N107" i="1"/>
  <c r="H108" i="1"/>
  <c r="I108" i="1" s="1"/>
  <c r="F109" i="1"/>
  <c r="L108" i="1" l="1"/>
  <c r="M108" i="4"/>
  <c r="C109" i="4"/>
  <c r="K109" i="4" s="1"/>
  <c r="B110" i="4"/>
  <c r="J109" i="4"/>
  <c r="D109" i="4"/>
  <c r="K108" i="4"/>
  <c r="I109" i="4"/>
  <c r="F110" i="4"/>
  <c r="H109" i="4"/>
  <c r="O107" i="4"/>
  <c r="P107" i="4" s="1"/>
  <c r="Q107" i="4" s="1"/>
  <c r="E108" i="1"/>
  <c r="M108" i="1" s="1"/>
  <c r="K108" i="1"/>
  <c r="O107" i="1"/>
  <c r="P107" i="1" s="1"/>
  <c r="Q107" i="1" s="1"/>
  <c r="H109" i="1"/>
  <c r="I109" i="1"/>
  <c r="F110" i="1"/>
  <c r="D109" i="1"/>
  <c r="J109" i="1"/>
  <c r="B110" i="1"/>
  <c r="N108" i="1"/>
  <c r="C110" i="4" l="1"/>
  <c r="K110" i="4" s="1"/>
  <c r="B111" i="4"/>
  <c r="J110" i="4"/>
  <c r="D110" i="4"/>
  <c r="L109" i="4"/>
  <c r="F111" i="4"/>
  <c r="H110" i="4"/>
  <c r="E109" i="4"/>
  <c r="M109" i="4" s="1"/>
  <c r="O108" i="4"/>
  <c r="P108" i="4" s="1"/>
  <c r="Q108" i="4" s="1"/>
  <c r="L109" i="1"/>
  <c r="K109" i="1"/>
  <c r="N109" i="1" s="1"/>
  <c r="E109" i="1"/>
  <c r="M109" i="1" s="1"/>
  <c r="O108" i="1"/>
  <c r="P108" i="1" s="1"/>
  <c r="Q108" i="1" s="1"/>
  <c r="E110" i="1"/>
  <c r="D110" i="1"/>
  <c r="J110" i="1"/>
  <c r="B111" i="1"/>
  <c r="H110" i="1"/>
  <c r="I110" i="1"/>
  <c r="F111" i="1"/>
  <c r="I110" i="4" l="1"/>
  <c r="L110" i="4"/>
  <c r="O109" i="4"/>
  <c r="C111" i="4"/>
  <c r="K111" i="4" s="1"/>
  <c r="B112" i="4"/>
  <c r="J111" i="4"/>
  <c r="E111" i="4"/>
  <c r="D111" i="4"/>
  <c r="F112" i="4"/>
  <c r="H111" i="4"/>
  <c r="I111" i="4" s="1"/>
  <c r="E110" i="4"/>
  <c r="P109" i="4"/>
  <c r="Q109" i="4" s="1"/>
  <c r="H111" i="1"/>
  <c r="I111" i="1"/>
  <c r="F112" i="1"/>
  <c r="O109" i="1"/>
  <c r="P109" i="1" s="1"/>
  <c r="Q109" i="1" s="1"/>
  <c r="K110" i="1"/>
  <c r="N110" i="1" s="1"/>
  <c r="D111" i="1"/>
  <c r="L111" i="1" s="1"/>
  <c r="J111" i="1"/>
  <c r="B112" i="1"/>
  <c r="M110" i="1"/>
  <c r="L110" i="1"/>
  <c r="M110" i="4" l="1"/>
  <c r="O110" i="4" s="1"/>
  <c r="P110" i="4" s="1"/>
  <c r="Q110" i="4" s="1"/>
  <c r="L111" i="4"/>
  <c r="M111" i="4"/>
  <c r="I112" i="4"/>
  <c r="F113" i="4"/>
  <c r="H112" i="4"/>
  <c r="C112" i="4"/>
  <c r="B113" i="4"/>
  <c r="J112" i="4"/>
  <c r="D112" i="4"/>
  <c r="O110" i="1"/>
  <c r="P110" i="1" s="1"/>
  <c r="Q110" i="1" s="1"/>
  <c r="K111" i="1"/>
  <c r="N111" i="1" s="1"/>
  <c r="E111" i="1"/>
  <c r="M111" i="1" s="1"/>
  <c r="D112" i="1"/>
  <c r="J112" i="1"/>
  <c r="B113" i="1"/>
  <c r="H112" i="1"/>
  <c r="I112" i="1" s="1"/>
  <c r="F113" i="1"/>
  <c r="L112" i="1" l="1"/>
  <c r="L112" i="4"/>
  <c r="K112" i="4"/>
  <c r="E112" i="4"/>
  <c r="M112" i="4" s="1"/>
  <c r="O111" i="4"/>
  <c r="P111" i="4" s="1"/>
  <c r="Q111" i="4" s="1"/>
  <c r="C113" i="4"/>
  <c r="J113" i="4"/>
  <c r="E113" i="4"/>
  <c r="D113" i="4"/>
  <c r="B114" i="4"/>
  <c r="G114" i="4"/>
  <c r="H113" i="4"/>
  <c r="H114" i="4" s="1"/>
  <c r="I113" i="4"/>
  <c r="I114" i="4" s="1"/>
  <c r="F114" i="4"/>
  <c r="H113" i="1"/>
  <c r="H114" i="1" s="1"/>
  <c r="G114" i="1"/>
  <c r="F114" i="1"/>
  <c r="D113" i="1"/>
  <c r="J113" i="1"/>
  <c r="E113" i="1"/>
  <c r="B114" i="1"/>
  <c r="E112" i="1"/>
  <c r="M112" i="1" s="1"/>
  <c r="K112" i="1"/>
  <c r="N112" i="1" s="1"/>
  <c r="O111" i="1"/>
  <c r="P111" i="1" s="1"/>
  <c r="Q111" i="1" s="1"/>
  <c r="J114" i="4" l="1"/>
  <c r="M113" i="4"/>
  <c r="E114" i="4"/>
  <c r="K113" i="4"/>
  <c r="K114" i="4" s="1"/>
  <c r="C114" i="4"/>
  <c r="O112" i="4"/>
  <c r="P112" i="4" s="1"/>
  <c r="Q112" i="4" s="1"/>
  <c r="L113" i="4"/>
  <c r="L114" i="4" s="1"/>
  <c r="D114" i="4"/>
  <c r="E114" i="1"/>
  <c r="J114" i="1"/>
  <c r="I113" i="1"/>
  <c r="I114" i="1" s="1"/>
  <c r="O112" i="1"/>
  <c r="P112" i="1" s="1"/>
  <c r="Q112" i="1" s="1"/>
  <c r="L113" i="1"/>
  <c r="L114" i="1" s="1"/>
  <c r="D114" i="1"/>
  <c r="K113" i="1"/>
  <c r="K114" i="1" s="1"/>
  <c r="C114" i="1"/>
  <c r="N113" i="1" l="1"/>
  <c r="O113" i="4"/>
  <c r="O114" i="4" s="1"/>
  <c r="M114" i="4"/>
  <c r="N114" i="1"/>
  <c r="M113" i="1"/>
  <c r="P113" i="4" l="1"/>
  <c r="N114" i="4"/>
  <c r="O113" i="1"/>
  <c r="M114" i="1"/>
  <c r="P114" i="4" l="1"/>
  <c r="Q113" i="4"/>
  <c r="Q114" i="4" s="1"/>
  <c r="O114" i="1"/>
  <c r="P113" i="1"/>
  <c r="P114" i="1" l="1"/>
  <c r="Q113" i="1"/>
  <c r="Q114" i="1" s="1"/>
</calcChain>
</file>

<file path=xl/sharedStrings.xml><?xml version="1.0" encoding="utf-8"?>
<sst xmlns="http://schemas.openxmlformats.org/spreadsheetml/2006/main" count="54" uniqueCount="22">
  <si>
    <t xml:space="preserve">Office Of The Principal GSSS   Bikaner </t>
  </si>
  <si>
    <t xml:space="preserve">Arrear Sheet of </t>
  </si>
  <si>
    <t>Month</t>
  </si>
  <si>
    <t>Due</t>
  </si>
  <si>
    <t>DRAWN</t>
  </si>
  <si>
    <t>DIFFERENCE</t>
  </si>
  <si>
    <t>GPF</t>
  </si>
  <si>
    <t>INCOME TAX @10%</t>
  </si>
  <si>
    <t>TOTAL DEDUCTION</t>
  </si>
  <si>
    <t>NET AMMOUNT</t>
  </si>
  <si>
    <t>BILL NO /DATE</t>
  </si>
  <si>
    <t>BASIC</t>
  </si>
  <si>
    <t>DA</t>
  </si>
  <si>
    <t>HRA</t>
  </si>
  <si>
    <t>TOTAL</t>
  </si>
  <si>
    <t>MONTH</t>
  </si>
  <si>
    <t>Total</t>
  </si>
  <si>
    <t>NPS</t>
  </si>
  <si>
    <t>bl 'khV dk mi;ksx gsrq cuk;k x;k gS vkidks dsoy ewy osru ds izFke dkWye esa viuh ewy osru ntZ djuh gS</t>
  </si>
  <si>
    <t>ftl ekg vkSj o"kZ ls izkjEHk ds dkye esa viuh osru ysuk@ys pqds gS okys izFke dkWye esa ntZ djsa A</t>
  </si>
  <si>
    <t xml:space="preserve">ckdh dkyWe Lor% gks tk,axsa A </t>
  </si>
  <si>
    <t>eksgEen lnhd iaokj O;k[;krk QksVZ ]chdkusj eksckby  9982353821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</si>
</sst>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sz val="16"/>
      <color theme="1"/>
      <name val="DevLys 010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1" fontId="3" fillId="0" borderId="1" xfId="1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rear%20sheet%20from%202009%20to%202017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ACE"/>
      <sheetName val="Sheet3"/>
      <sheetName val="Instructions"/>
      <sheetName val="Arrear GPF)"/>
      <sheetName val="Arrear NPS"/>
    </sheetNames>
    <sheetDataSet>
      <sheetData sheetId="0"/>
      <sheetData sheetId="1">
        <row r="63">
          <cell r="B63">
            <v>0.1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workbookViewId="0">
      <selection activeCell="J16" sqref="J16"/>
    </sheetView>
  </sheetViews>
  <sheetFormatPr defaultRowHeight="15" x14ac:dyDescent="0.25"/>
  <sheetData>
    <row r="5" spans="2:13" ht="20.25" x14ac:dyDescent="0.3">
      <c r="B5" s="13" t="s">
        <v>18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20.25" x14ac:dyDescent="0.3">
      <c r="B6" s="13" t="s">
        <v>19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2:13" ht="20.25" x14ac:dyDescent="0.3">
      <c r="B7" s="13" t="s">
        <v>20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ht="20.25" x14ac:dyDescent="0.3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13" ht="20.25" x14ac:dyDescent="0.3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2:13" ht="20.25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2:13" ht="20.25" x14ac:dyDescent="0.3">
      <c r="B11" s="13" t="s">
        <v>21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</sheetData>
  <mergeCells count="7">
    <mergeCell ref="B11:M11"/>
    <mergeCell ref="B5:M5"/>
    <mergeCell ref="B6:M6"/>
    <mergeCell ref="B7:M7"/>
    <mergeCell ref="B8:M8"/>
    <mergeCell ref="B9:M9"/>
    <mergeCell ref="B10:M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opLeftCell="A93" workbookViewId="0">
      <selection activeCell="C6" sqref="C6:C113"/>
    </sheetView>
  </sheetViews>
  <sheetFormatPr defaultRowHeight="15" x14ac:dyDescent="0.25"/>
  <cols>
    <col min="1" max="13" width="7.7109375" customWidth="1"/>
    <col min="14" max="14" width="6.28515625" customWidth="1"/>
    <col min="15" max="18" width="7.7109375" customWidth="1"/>
  </cols>
  <sheetData>
    <row r="1" spans="1:18" ht="23.25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20.25" customHeight="1" x14ac:dyDescent="0.2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x14ac:dyDescent="0.25">
      <c r="A3" s="11" t="s">
        <v>2</v>
      </c>
      <c r="B3" s="19" t="s">
        <v>3</v>
      </c>
      <c r="C3" s="20"/>
      <c r="D3" s="20"/>
      <c r="E3" s="21"/>
      <c r="F3" s="19" t="s">
        <v>4</v>
      </c>
      <c r="G3" s="20"/>
      <c r="H3" s="20"/>
      <c r="I3" s="21"/>
      <c r="J3" s="19" t="s">
        <v>5</v>
      </c>
      <c r="K3" s="20"/>
      <c r="L3" s="20"/>
      <c r="M3" s="21"/>
      <c r="N3" s="14" t="s">
        <v>6</v>
      </c>
      <c r="O3" s="14" t="s">
        <v>7</v>
      </c>
      <c r="P3" s="14" t="s">
        <v>8</v>
      </c>
      <c r="Q3" s="14" t="s">
        <v>9</v>
      </c>
      <c r="R3" s="14" t="s">
        <v>10</v>
      </c>
    </row>
    <row r="4" spans="1:18" x14ac:dyDescent="0.25">
      <c r="A4" s="23" t="s">
        <v>15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11</v>
      </c>
      <c r="K4" s="14" t="s">
        <v>12</v>
      </c>
      <c r="L4" s="14" t="s">
        <v>13</v>
      </c>
      <c r="M4" s="14" t="s">
        <v>14</v>
      </c>
      <c r="N4" s="22"/>
      <c r="O4" s="22"/>
      <c r="P4" s="22"/>
      <c r="Q4" s="22"/>
      <c r="R4" s="22"/>
    </row>
    <row r="5" spans="1:18" x14ac:dyDescent="0.25">
      <c r="A5" s="2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v>0</v>
      </c>
      <c r="R5" s="15"/>
    </row>
    <row r="6" spans="1:18" x14ac:dyDescent="0.25">
      <c r="A6" s="12">
        <v>39814</v>
      </c>
      <c r="B6" s="1">
        <v>16000</v>
      </c>
      <c r="C6" s="2">
        <f t="shared" ref="C6:C11" si="0">ROUND(B6/100*22,0)</f>
        <v>3520</v>
      </c>
      <c r="D6" s="2">
        <f>ROUND(B6/100*10,0)</f>
        <v>1600</v>
      </c>
      <c r="E6" s="1">
        <f>SUM(B6:D6)</f>
        <v>21120</v>
      </c>
      <c r="F6" s="1">
        <v>14000</v>
      </c>
      <c r="G6" s="2">
        <f t="shared" ref="G6:G11" si="1">ROUND(F6/100*22,0)</f>
        <v>3080</v>
      </c>
      <c r="H6" s="2">
        <f>ROUND(F6/100*10,0)</f>
        <v>1400</v>
      </c>
      <c r="I6" s="1">
        <f>SUM(F6:H6)</f>
        <v>18480</v>
      </c>
      <c r="J6" s="1">
        <f>B6-F6</f>
        <v>2000</v>
      </c>
      <c r="K6" s="1">
        <f>C6-G6</f>
        <v>440</v>
      </c>
      <c r="L6" s="1">
        <f>D6-H6</f>
        <v>200</v>
      </c>
      <c r="M6" s="1">
        <f>SUM(J6:L6)</f>
        <v>2640</v>
      </c>
      <c r="N6" s="3">
        <f>ROUND(J6*6%,0)</f>
        <v>120</v>
      </c>
      <c r="O6" s="3">
        <f>ROUND(M6*10%,0)</f>
        <v>264</v>
      </c>
      <c r="P6" s="3">
        <f>N6+O6</f>
        <v>384</v>
      </c>
      <c r="Q6" s="4">
        <f>M6-P6</f>
        <v>2256</v>
      </c>
      <c r="R6" s="9"/>
    </row>
    <row r="7" spans="1:18" x14ac:dyDescent="0.25">
      <c r="A7" s="12">
        <v>39845</v>
      </c>
      <c r="B7" s="1">
        <f>B6</f>
        <v>16000</v>
      </c>
      <c r="C7" s="2">
        <f t="shared" si="0"/>
        <v>3520</v>
      </c>
      <c r="D7" s="2">
        <f t="shared" ref="D7:D59" si="2">ROUND(B7/100*10,0)</f>
        <v>1600</v>
      </c>
      <c r="E7" s="1">
        <f t="shared" ref="E7:E59" si="3">SUM(B7:D7)</f>
        <v>21120</v>
      </c>
      <c r="F7" s="1">
        <f>F6</f>
        <v>14000</v>
      </c>
      <c r="G7" s="2">
        <f t="shared" si="1"/>
        <v>3080</v>
      </c>
      <c r="H7" s="2">
        <f t="shared" ref="H7:H59" si="4">ROUND(F7/100*10,0)</f>
        <v>1400</v>
      </c>
      <c r="I7" s="1">
        <f t="shared" ref="I7:I59" si="5">SUM(F7:H7)</f>
        <v>18480</v>
      </c>
      <c r="J7" s="1">
        <f t="shared" ref="J7:L59" si="6">B7-F7</f>
        <v>2000</v>
      </c>
      <c r="K7" s="1">
        <f t="shared" si="6"/>
        <v>440</v>
      </c>
      <c r="L7" s="1">
        <f t="shared" si="6"/>
        <v>200</v>
      </c>
      <c r="M7" s="1">
        <f t="shared" ref="M7:M59" si="7">SUM(J7:L7)</f>
        <v>2640</v>
      </c>
      <c r="N7" s="3">
        <f>ROUND(J7*6%,0)</f>
        <v>120</v>
      </c>
      <c r="O7" s="3">
        <f t="shared" ref="O7:O59" si="8">ROUND(M7*10%,0)</f>
        <v>264</v>
      </c>
      <c r="P7" s="3">
        <f t="shared" ref="P7:P70" si="9">N7+O7</f>
        <v>384</v>
      </c>
      <c r="Q7" s="4">
        <f t="shared" ref="Q7:Q70" si="10">M7-P7</f>
        <v>2256</v>
      </c>
      <c r="R7" s="9"/>
    </row>
    <row r="8" spans="1:18" x14ac:dyDescent="0.25">
      <c r="A8" s="12">
        <v>39873</v>
      </c>
      <c r="B8" s="1">
        <f>B7</f>
        <v>16000</v>
      </c>
      <c r="C8" s="2">
        <f t="shared" si="0"/>
        <v>3520</v>
      </c>
      <c r="D8" s="2">
        <f t="shared" si="2"/>
        <v>1600</v>
      </c>
      <c r="E8" s="1">
        <f t="shared" si="3"/>
        <v>21120</v>
      </c>
      <c r="F8" s="1">
        <f>F7</f>
        <v>14000</v>
      </c>
      <c r="G8" s="2">
        <f t="shared" si="1"/>
        <v>3080</v>
      </c>
      <c r="H8" s="2">
        <f t="shared" si="4"/>
        <v>1400</v>
      </c>
      <c r="I8" s="1">
        <f t="shared" si="5"/>
        <v>18480</v>
      </c>
      <c r="J8" s="1">
        <f t="shared" si="6"/>
        <v>2000</v>
      </c>
      <c r="K8" s="1">
        <f t="shared" si="6"/>
        <v>440</v>
      </c>
      <c r="L8" s="1">
        <f t="shared" si="6"/>
        <v>200</v>
      </c>
      <c r="M8" s="1">
        <f t="shared" si="7"/>
        <v>2640</v>
      </c>
      <c r="N8" s="3">
        <v>0</v>
      </c>
      <c r="O8" s="3">
        <f t="shared" si="8"/>
        <v>264</v>
      </c>
      <c r="P8" s="3">
        <f t="shared" si="9"/>
        <v>264</v>
      </c>
      <c r="Q8" s="4">
        <f t="shared" si="10"/>
        <v>2376</v>
      </c>
      <c r="R8" s="9"/>
    </row>
    <row r="9" spans="1:18" x14ac:dyDescent="0.25">
      <c r="A9" s="12">
        <v>39904</v>
      </c>
      <c r="B9" s="1">
        <f>B8</f>
        <v>16000</v>
      </c>
      <c r="C9" s="2">
        <f t="shared" si="0"/>
        <v>3520</v>
      </c>
      <c r="D9" s="2">
        <f t="shared" si="2"/>
        <v>1600</v>
      </c>
      <c r="E9" s="1">
        <f t="shared" si="3"/>
        <v>21120</v>
      </c>
      <c r="F9" s="1">
        <f>F8</f>
        <v>14000</v>
      </c>
      <c r="G9" s="2">
        <f t="shared" si="1"/>
        <v>3080</v>
      </c>
      <c r="H9" s="2">
        <f t="shared" si="4"/>
        <v>1400</v>
      </c>
      <c r="I9" s="1">
        <f t="shared" si="5"/>
        <v>18480</v>
      </c>
      <c r="J9" s="1">
        <f t="shared" si="6"/>
        <v>2000</v>
      </c>
      <c r="K9" s="1">
        <f t="shared" si="6"/>
        <v>440</v>
      </c>
      <c r="L9" s="1">
        <f t="shared" si="6"/>
        <v>200</v>
      </c>
      <c r="M9" s="1">
        <f t="shared" si="7"/>
        <v>2640</v>
      </c>
      <c r="N9" s="3">
        <v>0</v>
      </c>
      <c r="O9" s="3">
        <f t="shared" si="8"/>
        <v>264</v>
      </c>
      <c r="P9" s="3">
        <f t="shared" si="9"/>
        <v>264</v>
      </c>
      <c r="Q9" s="4">
        <f t="shared" si="10"/>
        <v>2376</v>
      </c>
      <c r="R9" s="9"/>
    </row>
    <row r="10" spans="1:18" x14ac:dyDescent="0.25">
      <c r="A10" s="12">
        <v>39934</v>
      </c>
      <c r="B10" s="1">
        <f>B9</f>
        <v>16000</v>
      </c>
      <c r="C10" s="2">
        <f t="shared" si="0"/>
        <v>3520</v>
      </c>
      <c r="D10" s="2">
        <f t="shared" si="2"/>
        <v>1600</v>
      </c>
      <c r="E10" s="1">
        <f t="shared" si="3"/>
        <v>21120</v>
      </c>
      <c r="F10" s="1">
        <f>F9</f>
        <v>14000</v>
      </c>
      <c r="G10" s="2">
        <f t="shared" si="1"/>
        <v>3080</v>
      </c>
      <c r="H10" s="2">
        <f t="shared" si="4"/>
        <v>1400</v>
      </c>
      <c r="I10" s="1">
        <f t="shared" si="5"/>
        <v>18480</v>
      </c>
      <c r="J10" s="1">
        <f t="shared" si="6"/>
        <v>2000</v>
      </c>
      <c r="K10" s="1">
        <f t="shared" si="6"/>
        <v>440</v>
      </c>
      <c r="L10" s="1">
        <f t="shared" si="6"/>
        <v>200</v>
      </c>
      <c r="M10" s="1">
        <f t="shared" si="7"/>
        <v>2640</v>
      </c>
      <c r="N10" s="3">
        <v>0</v>
      </c>
      <c r="O10" s="3">
        <f t="shared" si="8"/>
        <v>264</v>
      </c>
      <c r="P10" s="3">
        <f t="shared" si="9"/>
        <v>264</v>
      </c>
      <c r="Q10" s="4">
        <f t="shared" si="10"/>
        <v>2376</v>
      </c>
      <c r="R10" s="9"/>
    </row>
    <row r="11" spans="1:18" x14ac:dyDescent="0.25">
      <c r="A11" s="12">
        <v>39965</v>
      </c>
      <c r="B11" s="1">
        <f>B10</f>
        <v>16000</v>
      </c>
      <c r="C11" s="2">
        <f t="shared" si="0"/>
        <v>3520</v>
      </c>
      <c r="D11" s="2">
        <f t="shared" si="2"/>
        <v>1600</v>
      </c>
      <c r="E11" s="1">
        <f t="shared" si="3"/>
        <v>21120</v>
      </c>
      <c r="F11" s="1">
        <f>F10</f>
        <v>14000</v>
      </c>
      <c r="G11" s="2">
        <f t="shared" si="1"/>
        <v>3080</v>
      </c>
      <c r="H11" s="2">
        <f t="shared" si="4"/>
        <v>1400</v>
      </c>
      <c r="I11" s="1">
        <f t="shared" si="5"/>
        <v>18480</v>
      </c>
      <c r="J11" s="1">
        <f t="shared" si="6"/>
        <v>2000</v>
      </c>
      <c r="K11" s="1">
        <f t="shared" si="6"/>
        <v>440</v>
      </c>
      <c r="L11" s="1">
        <f t="shared" si="6"/>
        <v>200</v>
      </c>
      <c r="M11" s="1">
        <f t="shared" si="7"/>
        <v>2640</v>
      </c>
      <c r="N11" s="3">
        <v>0</v>
      </c>
      <c r="O11" s="3">
        <f t="shared" si="8"/>
        <v>264</v>
      </c>
      <c r="P11" s="3">
        <f t="shared" si="9"/>
        <v>264</v>
      </c>
      <c r="Q11" s="4">
        <f t="shared" si="10"/>
        <v>2376</v>
      </c>
      <c r="R11" s="9"/>
    </row>
    <row r="12" spans="1:18" x14ac:dyDescent="0.25">
      <c r="A12" s="12">
        <v>39995</v>
      </c>
      <c r="B12" s="5">
        <f>ROUND(B11*1.03,0-1)</f>
        <v>16480</v>
      </c>
      <c r="C12" s="2">
        <f t="shared" ref="C12:C17" si="11">ROUND(B12/100*27,0)</f>
        <v>4450</v>
      </c>
      <c r="D12" s="2">
        <f t="shared" si="2"/>
        <v>1648</v>
      </c>
      <c r="E12" s="1">
        <f t="shared" si="3"/>
        <v>22578</v>
      </c>
      <c r="F12" s="5">
        <f>ROUND(F11*1.03,0-1)</f>
        <v>14420</v>
      </c>
      <c r="G12" s="2">
        <f t="shared" ref="G12:G17" si="12">ROUND(F12/100*27,0)</f>
        <v>3893</v>
      </c>
      <c r="H12" s="2">
        <f t="shared" si="4"/>
        <v>1442</v>
      </c>
      <c r="I12" s="1">
        <f t="shared" si="5"/>
        <v>19755</v>
      </c>
      <c r="J12" s="1">
        <f t="shared" si="6"/>
        <v>2060</v>
      </c>
      <c r="K12" s="1">
        <f t="shared" si="6"/>
        <v>557</v>
      </c>
      <c r="L12" s="1">
        <f t="shared" si="6"/>
        <v>206</v>
      </c>
      <c r="M12" s="1">
        <f t="shared" si="7"/>
        <v>2823</v>
      </c>
      <c r="N12" s="3">
        <f>ROUND(J12*5%,0)</f>
        <v>103</v>
      </c>
      <c r="O12" s="3">
        <f t="shared" si="8"/>
        <v>282</v>
      </c>
      <c r="P12" s="3">
        <f t="shared" si="9"/>
        <v>385</v>
      </c>
      <c r="Q12" s="4">
        <f t="shared" si="10"/>
        <v>2438</v>
      </c>
      <c r="R12" s="9"/>
    </row>
    <row r="13" spans="1:18" x14ac:dyDescent="0.25">
      <c r="A13" s="12">
        <v>40026</v>
      </c>
      <c r="B13" s="1">
        <f>B12</f>
        <v>16480</v>
      </c>
      <c r="C13" s="2">
        <f t="shared" si="11"/>
        <v>4450</v>
      </c>
      <c r="D13" s="2">
        <f t="shared" si="2"/>
        <v>1648</v>
      </c>
      <c r="E13" s="1">
        <f t="shared" si="3"/>
        <v>22578</v>
      </c>
      <c r="F13" s="1">
        <f>F12</f>
        <v>14420</v>
      </c>
      <c r="G13" s="2">
        <f t="shared" si="12"/>
        <v>3893</v>
      </c>
      <c r="H13" s="2">
        <f t="shared" si="4"/>
        <v>1442</v>
      </c>
      <c r="I13" s="1">
        <f t="shared" si="5"/>
        <v>19755</v>
      </c>
      <c r="J13" s="1">
        <f t="shared" si="6"/>
        <v>2060</v>
      </c>
      <c r="K13" s="1">
        <f t="shared" si="6"/>
        <v>557</v>
      </c>
      <c r="L13" s="1">
        <f t="shared" si="6"/>
        <v>206</v>
      </c>
      <c r="M13" s="1">
        <f t="shared" si="7"/>
        <v>2823</v>
      </c>
      <c r="N13" s="3">
        <f>ROUND(J13*5%,0)</f>
        <v>103</v>
      </c>
      <c r="O13" s="3">
        <f t="shared" si="8"/>
        <v>282</v>
      </c>
      <c r="P13" s="3">
        <f t="shared" si="9"/>
        <v>385</v>
      </c>
      <c r="Q13" s="4">
        <f t="shared" si="10"/>
        <v>2438</v>
      </c>
      <c r="R13" s="9"/>
    </row>
    <row r="14" spans="1:18" x14ac:dyDescent="0.25">
      <c r="A14" s="12">
        <v>40057</v>
      </c>
      <c r="B14" s="1">
        <f t="shared" ref="B14:B23" si="13">B13</f>
        <v>16480</v>
      </c>
      <c r="C14" s="2">
        <f t="shared" si="11"/>
        <v>4450</v>
      </c>
      <c r="D14" s="2">
        <f t="shared" si="2"/>
        <v>1648</v>
      </c>
      <c r="E14" s="1">
        <f t="shared" si="3"/>
        <v>22578</v>
      </c>
      <c r="F14" s="1">
        <f t="shared" ref="F14:F23" si="14">F13</f>
        <v>14420</v>
      </c>
      <c r="G14" s="2">
        <f t="shared" si="12"/>
        <v>3893</v>
      </c>
      <c r="H14" s="2">
        <f t="shared" si="4"/>
        <v>1442</v>
      </c>
      <c r="I14" s="1">
        <f t="shared" si="5"/>
        <v>19755</v>
      </c>
      <c r="J14" s="1">
        <f t="shared" si="6"/>
        <v>2060</v>
      </c>
      <c r="K14" s="1">
        <f t="shared" si="6"/>
        <v>557</v>
      </c>
      <c r="L14" s="1">
        <f t="shared" si="6"/>
        <v>206</v>
      </c>
      <c r="M14" s="1">
        <f t="shared" si="7"/>
        <v>2823</v>
      </c>
      <c r="N14" s="3">
        <v>0</v>
      </c>
      <c r="O14" s="3">
        <f t="shared" si="8"/>
        <v>282</v>
      </c>
      <c r="P14" s="3">
        <f t="shared" si="9"/>
        <v>282</v>
      </c>
      <c r="Q14" s="4">
        <f t="shared" si="10"/>
        <v>2541</v>
      </c>
      <c r="R14" s="9"/>
    </row>
    <row r="15" spans="1:18" x14ac:dyDescent="0.25">
      <c r="A15" s="12">
        <v>40087</v>
      </c>
      <c r="B15" s="1">
        <f t="shared" si="13"/>
        <v>16480</v>
      </c>
      <c r="C15" s="2">
        <f t="shared" si="11"/>
        <v>4450</v>
      </c>
      <c r="D15" s="2">
        <f t="shared" si="2"/>
        <v>1648</v>
      </c>
      <c r="E15" s="1">
        <f t="shared" si="3"/>
        <v>22578</v>
      </c>
      <c r="F15" s="1">
        <f t="shared" si="14"/>
        <v>14420</v>
      </c>
      <c r="G15" s="2">
        <f t="shared" si="12"/>
        <v>3893</v>
      </c>
      <c r="H15" s="2">
        <f t="shared" si="4"/>
        <v>1442</v>
      </c>
      <c r="I15" s="1">
        <f t="shared" si="5"/>
        <v>19755</v>
      </c>
      <c r="J15" s="1">
        <f t="shared" si="6"/>
        <v>2060</v>
      </c>
      <c r="K15" s="1">
        <f t="shared" si="6"/>
        <v>557</v>
      </c>
      <c r="L15" s="1">
        <f t="shared" si="6"/>
        <v>206</v>
      </c>
      <c r="M15" s="1">
        <f t="shared" si="7"/>
        <v>2823</v>
      </c>
      <c r="N15" s="3">
        <v>0</v>
      </c>
      <c r="O15" s="3">
        <f t="shared" si="8"/>
        <v>282</v>
      </c>
      <c r="P15" s="3">
        <f t="shared" si="9"/>
        <v>282</v>
      </c>
      <c r="Q15" s="4">
        <f t="shared" si="10"/>
        <v>2541</v>
      </c>
      <c r="R15" s="9"/>
    </row>
    <row r="16" spans="1:18" x14ac:dyDescent="0.25">
      <c r="A16" s="12">
        <v>40118</v>
      </c>
      <c r="B16" s="1">
        <f t="shared" si="13"/>
        <v>16480</v>
      </c>
      <c r="C16" s="2">
        <f t="shared" si="11"/>
        <v>4450</v>
      </c>
      <c r="D16" s="2">
        <f t="shared" si="2"/>
        <v>1648</v>
      </c>
      <c r="E16" s="1">
        <f t="shared" si="3"/>
        <v>22578</v>
      </c>
      <c r="F16" s="1">
        <f t="shared" si="14"/>
        <v>14420</v>
      </c>
      <c r="G16" s="2">
        <f t="shared" si="12"/>
        <v>3893</v>
      </c>
      <c r="H16" s="2">
        <f t="shared" si="4"/>
        <v>1442</v>
      </c>
      <c r="I16" s="1">
        <f t="shared" si="5"/>
        <v>19755</v>
      </c>
      <c r="J16" s="1">
        <f t="shared" si="6"/>
        <v>2060</v>
      </c>
      <c r="K16" s="1">
        <f t="shared" si="6"/>
        <v>557</v>
      </c>
      <c r="L16" s="1">
        <f t="shared" si="6"/>
        <v>206</v>
      </c>
      <c r="M16" s="1">
        <f t="shared" si="7"/>
        <v>2823</v>
      </c>
      <c r="N16" s="3">
        <v>0</v>
      </c>
      <c r="O16" s="3">
        <f t="shared" si="8"/>
        <v>282</v>
      </c>
      <c r="P16" s="3">
        <f t="shared" si="9"/>
        <v>282</v>
      </c>
      <c r="Q16" s="4">
        <f t="shared" si="10"/>
        <v>2541</v>
      </c>
      <c r="R16" s="9"/>
    </row>
    <row r="17" spans="1:18" x14ac:dyDescent="0.25">
      <c r="A17" s="12">
        <v>40148</v>
      </c>
      <c r="B17" s="1">
        <f t="shared" si="13"/>
        <v>16480</v>
      </c>
      <c r="C17" s="2">
        <f t="shared" si="11"/>
        <v>4450</v>
      </c>
      <c r="D17" s="2">
        <f t="shared" si="2"/>
        <v>1648</v>
      </c>
      <c r="E17" s="1">
        <f t="shared" si="3"/>
        <v>22578</v>
      </c>
      <c r="F17" s="1">
        <f t="shared" si="14"/>
        <v>14420</v>
      </c>
      <c r="G17" s="2">
        <f t="shared" si="12"/>
        <v>3893</v>
      </c>
      <c r="H17" s="2">
        <f t="shared" si="4"/>
        <v>1442</v>
      </c>
      <c r="I17" s="1">
        <f t="shared" si="5"/>
        <v>19755</v>
      </c>
      <c r="J17" s="1">
        <f t="shared" si="6"/>
        <v>2060</v>
      </c>
      <c r="K17" s="1">
        <f t="shared" si="6"/>
        <v>557</v>
      </c>
      <c r="L17" s="1">
        <f t="shared" si="6"/>
        <v>206</v>
      </c>
      <c r="M17" s="1">
        <f t="shared" si="7"/>
        <v>2823</v>
      </c>
      <c r="N17" s="3">
        <v>0</v>
      </c>
      <c r="O17" s="3">
        <f t="shared" si="8"/>
        <v>282</v>
      </c>
      <c r="P17" s="3">
        <f t="shared" si="9"/>
        <v>282</v>
      </c>
      <c r="Q17" s="4">
        <f t="shared" si="10"/>
        <v>2541</v>
      </c>
      <c r="R17" s="9"/>
    </row>
    <row r="18" spans="1:18" x14ac:dyDescent="0.25">
      <c r="A18" s="12">
        <v>40179</v>
      </c>
      <c r="B18" s="1">
        <f t="shared" si="13"/>
        <v>16480</v>
      </c>
      <c r="C18" s="2">
        <f t="shared" ref="C18:C23" si="15">ROUND(B18/100*35,0)</f>
        <v>5768</v>
      </c>
      <c r="D18" s="2">
        <f t="shared" si="2"/>
        <v>1648</v>
      </c>
      <c r="E18" s="1">
        <f t="shared" si="3"/>
        <v>23896</v>
      </c>
      <c r="F18" s="1">
        <f t="shared" si="14"/>
        <v>14420</v>
      </c>
      <c r="G18" s="2">
        <f t="shared" ref="G18:G23" si="16">ROUND(F18/100*35,0)</f>
        <v>5047</v>
      </c>
      <c r="H18" s="2">
        <f t="shared" si="4"/>
        <v>1442</v>
      </c>
      <c r="I18" s="1">
        <f t="shared" si="5"/>
        <v>20909</v>
      </c>
      <c r="J18" s="1">
        <f t="shared" si="6"/>
        <v>2060</v>
      </c>
      <c r="K18" s="1">
        <f t="shared" si="6"/>
        <v>721</v>
      </c>
      <c r="L18" s="1">
        <f t="shared" si="6"/>
        <v>206</v>
      </c>
      <c r="M18" s="1">
        <f t="shared" si="7"/>
        <v>2987</v>
      </c>
      <c r="N18" s="3">
        <f>ROUND(J18*8%,0)</f>
        <v>165</v>
      </c>
      <c r="O18" s="3">
        <f t="shared" si="8"/>
        <v>299</v>
      </c>
      <c r="P18" s="3">
        <f t="shared" si="9"/>
        <v>464</v>
      </c>
      <c r="Q18" s="4">
        <f t="shared" si="10"/>
        <v>2523</v>
      </c>
      <c r="R18" s="9"/>
    </row>
    <row r="19" spans="1:18" x14ac:dyDescent="0.25">
      <c r="A19" s="12">
        <v>40210</v>
      </c>
      <c r="B19" s="1">
        <f t="shared" si="13"/>
        <v>16480</v>
      </c>
      <c r="C19" s="2">
        <f t="shared" si="15"/>
        <v>5768</v>
      </c>
      <c r="D19" s="2">
        <f t="shared" si="2"/>
        <v>1648</v>
      </c>
      <c r="E19" s="1">
        <f t="shared" si="3"/>
        <v>23896</v>
      </c>
      <c r="F19" s="1">
        <f t="shared" si="14"/>
        <v>14420</v>
      </c>
      <c r="G19" s="2">
        <f t="shared" si="16"/>
        <v>5047</v>
      </c>
      <c r="H19" s="2">
        <f t="shared" si="4"/>
        <v>1442</v>
      </c>
      <c r="I19" s="1">
        <f t="shared" si="5"/>
        <v>20909</v>
      </c>
      <c r="J19" s="1">
        <f t="shared" si="6"/>
        <v>2060</v>
      </c>
      <c r="K19" s="1">
        <f t="shared" si="6"/>
        <v>721</v>
      </c>
      <c r="L19" s="1">
        <f t="shared" si="6"/>
        <v>206</v>
      </c>
      <c r="M19" s="1">
        <f t="shared" si="7"/>
        <v>2987</v>
      </c>
      <c r="N19" s="3">
        <f t="shared" ref="N19:N20" si="17">ROUND(J19*8%,0)</f>
        <v>165</v>
      </c>
      <c r="O19" s="3">
        <f t="shared" si="8"/>
        <v>299</v>
      </c>
      <c r="P19" s="3">
        <f t="shared" si="9"/>
        <v>464</v>
      </c>
      <c r="Q19" s="4">
        <f t="shared" si="10"/>
        <v>2523</v>
      </c>
      <c r="R19" s="9"/>
    </row>
    <row r="20" spans="1:18" x14ac:dyDescent="0.25">
      <c r="A20" s="12">
        <v>40238</v>
      </c>
      <c r="B20" s="1">
        <f t="shared" si="13"/>
        <v>16480</v>
      </c>
      <c r="C20" s="2">
        <f t="shared" si="15"/>
        <v>5768</v>
      </c>
      <c r="D20" s="2">
        <f t="shared" si="2"/>
        <v>1648</v>
      </c>
      <c r="E20" s="1">
        <f t="shared" si="3"/>
        <v>23896</v>
      </c>
      <c r="F20" s="1">
        <f t="shared" si="14"/>
        <v>14420</v>
      </c>
      <c r="G20" s="2">
        <f t="shared" si="16"/>
        <v>5047</v>
      </c>
      <c r="H20" s="2">
        <f t="shared" si="4"/>
        <v>1442</v>
      </c>
      <c r="I20" s="1">
        <f t="shared" si="5"/>
        <v>20909</v>
      </c>
      <c r="J20" s="1">
        <f t="shared" si="6"/>
        <v>2060</v>
      </c>
      <c r="K20" s="1">
        <f t="shared" si="6"/>
        <v>721</v>
      </c>
      <c r="L20" s="1">
        <f t="shared" si="6"/>
        <v>206</v>
      </c>
      <c r="M20" s="1">
        <f t="shared" si="7"/>
        <v>2987</v>
      </c>
      <c r="N20" s="3">
        <f t="shared" si="17"/>
        <v>165</v>
      </c>
      <c r="O20" s="3">
        <f t="shared" si="8"/>
        <v>299</v>
      </c>
      <c r="P20" s="3">
        <f t="shared" si="9"/>
        <v>464</v>
      </c>
      <c r="Q20" s="4">
        <f t="shared" si="10"/>
        <v>2523</v>
      </c>
      <c r="R20" s="9"/>
    </row>
    <row r="21" spans="1:18" x14ac:dyDescent="0.25">
      <c r="A21" s="12">
        <v>40269</v>
      </c>
      <c r="B21" s="1">
        <f t="shared" si="13"/>
        <v>16480</v>
      </c>
      <c r="C21" s="2">
        <f t="shared" si="15"/>
        <v>5768</v>
      </c>
      <c r="D21" s="2">
        <f t="shared" si="2"/>
        <v>1648</v>
      </c>
      <c r="E21" s="1">
        <f t="shared" si="3"/>
        <v>23896</v>
      </c>
      <c r="F21" s="1">
        <f t="shared" si="14"/>
        <v>14420</v>
      </c>
      <c r="G21" s="2">
        <f t="shared" si="16"/>
        <v>5047</v>
      </c>
      <c r="H21" s="2">
        <f t="shared" si="4"/>
        <v>1442</v>
      </c>
      <c r="I21" s="1">
        <f t="shared" si="5"/>
        <v>20909</v>
      </c>
      <c r="J21" s="1">
        <f t="shared" si="6"/>
        <v>2060</v>
      </c>
      <c r="K21" s="1">
        <f t="shared" si="6"/>
        <v>721</v>
      </c>
      <c r="L21" s="1">
        <f t="shared" si="6"/>
        <v>206</v>
      </c>
      <c r="M21" s="1">
        <f t="shared" si="7"/>
        <v>2987</v>
      </c>
      <c r="N21" s="3">
        <v>0</v>
      </c>
      <c r="O21" s="3">
        <f t="shared" si="8"/>
        <v>299</v>
      </c>
      <c r="P21" s="3">
        <f t="shared" si="9"/>
        <v>299</v>
      </c>
      <c r="Q21" s="4">
        <f t="shared" si="10"/>
        <v>2688</v>
      </c>
      <c r="R21" s="9"/>
    </row>
    <row r="22" spans="1:18" x14ac:dyDescent="0.25">
      <c r="A22" s="12">
        <v>40299</v>
      </c>
      <c r="B22" s="1">
        <f t="shared" si="13"/>
        <v>16480</v>
      </c>
      <c r="C22" s="2">
        <f t="shared" si="15"/>
        <v>5768</v>
      </c>
      <c r="D22" s="2">
        <f t="shared" si="2"/>
        <v>1648</v>
      </c>
      <c r="E22" s="1">
        <f t="shared" si="3"/>
        <v>23896</v>
      </c>
      <c r="F22" s="1">
        <f t="shared" si="14"/>
        <v>14420</v>
      </c>
      <c r="G22" s="2">
        <f t="shared" si="16"/>
        <v>5047</v>
      </c>
      <c r="H22" s="2">
        <f t="shared" si="4"/>
        <v>1442</v>
      </c>
      <c r="I22" s="1">
        <f t="shared" si="5"/>
        <v>20909</v>
      </c>
      <c r="J22" s="1">
        <f t="shared" si="6"/>
        <v>2060</v>
      </c>
      <c r="K22" s="1">
        <f t="shared" si="6"/>
        <v>721</v>
      </c>
      <c r="L22" s="1">
        <f t="shared" si="6"/>
        <v>206</v>
      </c>
      <c r="M22" s="1">
        <f t="shared" si="7"/>
        <v>2987</v>
      </c>
      <c r="N22" s="3">
        <v>0</v>
      </c>
      <c r="O22" s="3">
        <f t="shared" si="8"/>
        <v>299</v>
      </c>
      <c r="P22" s="3">
        <f t="shared" si="9"/>
        <v>299</v>
      </c>
      <c r="Q22" s="4">
        <f t="shared" si="10"/>
        <v>2688</v>
      </c>
      <c r="R22" s="9"/>
    </row>
    <row r="23" spans="1:18" x14ac:dyDescent="0.25">
      <c r="A23" s="12">
        <v>40330</v>
      </c>
      <c r="B23" s="1">
        <f t="shared" si="13"/>
        <v>16480</v>
      </c>
      <c r="C23" s="2">
        <f t="shared" si="15"/>
        <v>5768</v>
      </c>
      <c r="D23" s="2">
        <f t="shared" si="2"/>
        <v>1648</v>
      </c>
      <c r="E23" s="1">
        <f t="shared" si="3"/>
        <v>23896</v>
      </c>
      <c r="F23" s="1">
        <f t="shared" si="14"/>
        <v>14420</v>
      </c>
      <c r="G23" s="2">
        <f t="shared" si="16"/>
        <v>5047</v>
      </c>
      <c r="H23" s="2">
        <f t="shared" si="4"/>
        <v>1442</v>
      </c>
      <c r="I23" s="1">
        <f t="shared" si="5"/>
        <v>20909</v>
      </c>
      <c r="J23" s="1">
        <f t="shared" si="6"/>
        <v>2060</v>
      </c>
      <c r="K23" s="1">
        <f t="shared" si="6"/>
        <v>721</v>
      </c>
      <c r="L23" s="1">
        <f t="shared" si="6"/>
        <v>206</v>
      </c>
      <c r="M23" s="1">
        <f t="shared" si="7"/>
        <v>2987</v>
      </c>
      <c r="N23" s="3">
        <v>0</v>
      </c>
      <c r="O23" s="3">
        <f t="shared" si="8"/>
        <v>299</v>
      </c>
      <c r="P23" s="3">
        <f t="shared" si="9"/>
        <v>299</v>
      </c>
      <c r="Q23" s="4">
        <f t="shared" si="10"/>
        <v>2688</v>
      </c>
      <c r="R23" s="9"/>
    </row>
    <row r="24" spans="1:18" x14ac:dyDescent="0.25">
      <c r="A24" s="12">
        <v>40360</v>
      </c>
      <c r="B24" s="5">
        <f>ROUND(B23*1.03,0-1)</f>
        <v>16970</v>
      </c>
      <c r="C24" s="2">
        <f t="shared" ref="C24:C29" si="18">ROUND(B24/100*45,0)</f>
        <v>7637</v>
      </c>
      <c r="D24" s="2">
        <f t="shared" si="2"/>
        <v>1697</v>
      </c>
      <c r="E24" s="1">
        <f t="shared" si="3"/>
        <v>26304</v>
      </c>
      <c r="F24" s="5">
        <f>ROUND(F23*1.03,0-1)</f>
        <v>14850</v>
      </c>
      <c r="G24" s="2">
        <f t="shared" ref="G24:G29" si="19">ROUND(F24/100*45,0)</f>
        <v>6683</v>
      </c>
      <c r="H24" s="2">
        <f t="shared" si="4"/>
        <v>1485</v>
      </c>
      <c r="I24" s="1">
        <f t="shared" si="5"/>
        <v>23018</v>
      </c>
      <c r="J24" s="1">
        <f t="shared" si="6"/>
        <v>2120</v>
      </c>
      <c r="K24" s="1">
        <f t="shared" si="6"/>
        <v>954</v>
      </c>
      <c r="L24" s="1">
        <f t="shared" si="6"/>
        <v>212</v>
      </c>
      <c r="M24" s="1">
        <f t="shared" si="7"/>
        <v>3286</v>
      </c>
      <c r="N24" s="3">
        <f>ROUND(J24*6%,0)</f>
        <v>127</v>
      </c>
      <c r="O24" s="3">
        <f t="shared" si="8"/>
        <v>329</v>
      </c>
      <c r="P24" s="3">
        <f t="shared" si="9"/>
        <v>456</v>
      </c>
      <c r="Q24" s="4">
        <f t="shared" si="10"/>
        <v>2830</v>
      </c>
      <c r="R24" s="9"/>
    </row>
    <row r="25" spans="1:18" x14ac:dyDescent="0.25">
      <c r="A25" s="12">
        <v>40391</v>
      </c>
      <c r="B25" s="1">
        <f>B24</f>
        <v>16970</v>
      </c>
      <c r="C25" s="2">
        <f t="shared" si="18"/>
        <v>7637</v>
      </c>
      <c r="D25" s="2">
        <f t="shared" si="2"/>
        <v>1697</v>
      </c>
      <c r="E25" s="1">
        <f t="shared" si="3"/>
        <v>26304</v>
      </c>
      <c r="F25" s="1">
        <f>F24</f>
        <v>14850</v>
      </c>
      <c r="G25" s="2">
        <f t="shared" si="19"/>
        <v>6683</v>
      </c>
      <c r="H25" s="2">
        <f t="shared" si="4"/>
        <v>1485</v>
      </c>
      <c r="I25" s="1">
        <f t="shared" si="5"/>
        <v>23018</v>
      </c>
      <c r="J25" s="1">
        <f t="shared" si="6"/>
        <v>2120</v>
      </c>
      <c r="K25" s="1">
        <f t="shared" si="6"/>
        <v>954</v>
      </c>
      <c r="L25" s="1">
        <f t="shared" si="6"/>
        <v>212</v>
      </c>
      <c r="M25" s="1">
        <f t="shared" si="7"/>
        <v>3286</v>
      </c>
      <c r="N25" s="3">
        <f t="shared" ref="N25:N26" si="20">ROUND(J25*6%,0)</f>
        <v>127</v>
      </c>
      <c r="O25" s="3">
        <f t="shared" si="8"/>
        <v>329</v>
      </c>
      <c r="P25" s="3">
        <f t="shared" si="9"/>
        <v>456</v>
      </c>
      <c r="Q25" s="4">
        <f t="shared" si="10"/>
        <v>2830</v>
      </c>
      <c r="R25" s="9"/>
    </row>
    <row r="26" spans="1:18" x14ac:dyDescent="0.25">
      <c r="A26" s="12">
        <v>40422</v>
      </c>
      <c r="B26" s="1">
        <f t="shared" ref="B26:B35" si="21">B25</f>
        <v>16970</v>
      </c>
      <c r="C26" s="2">
        <f t="shared" si="18"/>
        <v>7637</v>
      </c>
      <c r="D26" s="2">
        <f t="shared" si="2"/>
        <v>1697</v>
      </c>
      <c r="E26" s="1">
        <f t="shared" si="3"/>
        <v>26304</v>
      </c>
      <c r="F26" s="1">
        <f t="shared" ref="F26:F35" si="22">F25</f>
        <v>14850</v>
      </c>
      <c r="G26" s="2">
        <f t="shared" si="19"/>
        <v>6683</v>
      </c>
      <c r="H26" s="2">
        <f t="shared" si="4"/>
        <v>1485</v>
      </c>
      <c r="I26" s="1">
        <f t="shared" si="5"/>
        <v>23018</v>
      </c>
      <c r="J26" s="1">
        <f t="shared" si="6"/>
        <v>2120</v>
      </c>
      <c r="K26" s="1">
        <f t="shared" si="6"/>
        <v>954</v>
      </c>
      <c r="L26" s="1">
        <f t="shared" si="6"/>
        <v>212</v>
      </c>
      <c r="M26" s="1">
        <f t="shared" si="7"/>
        <v>3286</v>
      </c>
      <c r="N26" s="3">
        <f t="shared" si="20"/>
        <v>127</v>
      </c>
      <c r="O26" s="3">
        <f t="shared" si="8"/>
        <v>329</v>
      </c>
      <c r="P26" s="3">
        <f t="shared" si="9"/>
        <v>456</v>
      </c>
      <c r="Q26" s="4">
        <f t="shared" si="10"/>
        <v>2830</v>
      </c>
      <c r="R26" s="9"/>
    </row>
    <row r="27" spans="1:18" x14ac:dyDescent="0.25">
      <c r="A27" s="12">
        <v>40452</v>
      </c>
      <c r="B27" s="1">
        <f t="shared" si="21"/>
        <v>16970</v>
      </c>
      <c r="C27" s="2">
        <f t="shared" si="18"/>
        <v>7637</v>
      </c>
      <c r="D27" s="2">
        <f t="shared" si="2"/>
        <v>1697</v>
      </c>
      <c r="E27" s="1">
        <f t="shared" si="3"/>
        <v>26304</v>
      </c>
      <c r="F27" s="1">
        <f t="shared" si="22"/>
        <v>14850</v>
      </c>
      <c r="G27" s="2">
        <f t="shared" si="19"/>
        <v>6683</v>
      </c>
      <c r="H27" s="2">
        <f t="shared" si="4"/>
        <v>1485</v>
      </c>
      <c r="I27" s="1">
        <f t="shared" si="5"/>
        <v>23018</v>
      </c>
      <c r="J27" s="1">
        <f t="shared" si="6"/>
        <v>2120</v>
      </c>
      <c r="K27" s="1">
        <f t="shared" si="6"/>
        <v>954</v>
      </c>
      <c r="L27" s="1">
        <f t="shared" si="6"/>
        <v>212</v>
      </c>
      <c r="M27" s="1">
        <f t="shared" si="7"/>
        <v>3286</v>
      </c>
      <c r="N27" s="3">
        <v>0</v>
      </c>
      <c r="O27" s="3">
        <f t="shared" si="8"/>
        <v>329</v>
      </c>
      <c r="P27" s="3">
        <f t="shared" si="9"/>
        <v>329</v>
      </c>
      <c r="Q27" s="4">
        <f t="shared" si="10"/>
        <v>2957</v>
      </c>
      <c r="R27" s="9"/>
    </row>
    <row r="28" spans="1:18" x14ac:dyDescent="0.25">
      <c r="A28" s="12">
        <v>40483</v>
      </c>
      <c r="B28" s="1">
        <f t="shared" si="21"/>
        <v>16970</v>
      </c>
      <c r="C28" s="2">
        <f t="shared" si="18"/>
        <v>7637</v>
      </c>
      <c r="D28" s="2">
        <f t="shared" si="2"/>
        <v>1697</v>
      </c>
      <c r="E28" s="1">
        <f t="shared" si="3"/>
        <v>26304</v>
      </c>
      <c r="F28" s="1">
        <f t="shared" si="22"/>
        <v>14850</v>
      </c>
      <c r="G28" s="2">
        <f t="shared" si="19"/>
        <v>6683</v>
      </c>
      <c r="H28" s="2">
        <f t="shared" si="4"/>
        <v>1485</v>
      </c>
      <c r="I28" s="1">
        <f t="shared" si="5"/>
        <v>23018</v>
      </c>
      <c r="J28" s="1">
        <f t="shared" si="6"/>
        <v>2120</v>
      </c>
      <c r="K28" s="1">
        <f t="shared" si="6"/>
        <v>954</v>
      </c>
      <c r="L28" s="1">
        <f t="shared" si="6"/>
        <v>212</v>
      </c>
      <c r="M28" s="1">
        <f t="shared" si="7"/>
        <v>3286</v>
      </c>
      <c r="N28" s="3">
        <v>0</v>
      </c>
      <c r="O28" s="3">
        <f t="shared" si="8"/>
        <v>329</v>
      </c>
      <c r="P28" s="3">
        <f t="shared" si="9"/>
        <v>329</v>
      </c>
      <c r="Q28" s="4">
        <f t="shared" si="10"/>
        <v>2957</v>
      </c>
      <c r="R28" s="9"/>
    </row>
    <row r="29" spans="1:18" x14ac:dyDescent="0.25">
      <c r="A29" s="12">
        <v>40513</v>
      </c>
      <c r="B29" s="1">
        <f t="shared" si="21"/>
        <v>16970</v>
      </c>
      <c r="C29" s="2">
        <f t="shared" si="18"/>
        <v>7637</v>
      </c>
      <c r="D29" s="2">
        <f t="shared" si="2"/>
        <v>1697</v>
      </c>
      <c r="E29" s="1">
        <f t="shared" si="3"/>
        <v>26304</v>
      </c>
      <c r="F29" s="1">
        <f t="shared" si="22"/>
        <v>14850</v>
      </c>
      <c r="G29" s="2">
        <f t="shared" si="19"/>
        <v>6683</v>
      </c>
      <c r="H29" s="2">
        <f t="shared" si="4"/>
        <v>1485</v>
      </c>
      <c r="I29" s="1">
        <f t="shared" si="5"/>
        <v>23018</v>
      </c>
      <c r="J29" s="1">
        <f t="shared" si="6"/>
        <v>2120</v>
      </c>
      <c r="K29" s="1">
        <f t="shared" si="6"/>
        <v>954</v>
      </c>
      <c r="L29" s="1">
        <f t="shared" si="6"/>
        <v>212</v>
      </c>
      <c r="M29" s="1">
        <f t="shared" si="7"/>
        <v>3286</v>
      </c>
      <c r="N29" s="3">
        <v>0</v>
      </c>
      <c r="O29" s="3">
        <f t="shared" si="8"/>
        <v>329</v>
      </c>
      <c r="P29" s="3">
        <f t="shared" si="9"/>
        <v>329</v>
      </c>
      <c r="Q29" s="4">
        <f t="shared" si="10"/>
        <v>2957</v>
      </c>
      <c r="R29" s="9"/>
    </row>
    <row r="30" spans="1:18" x14ac:dyDescent="0.25">
      <c r="A30" s="12">
        <v>40544</v>
      </c>
      <c r="B30" s="1">
        <f t="shared" si="21"/>
        <v>16970</v>
      </c>
      <c r="C30" s="2">
        <f t="shared" ref="C30:C35" si="23">ROUND(B30/100*51,0)</f>
        <v>8655</v>
      </c>
      <c r="D30" s="2">
        <f t="shared" si="2"/>
        <v>1697</v>
      </c>
      <c r="E30" s="1">
        <f t="shared" si="3"/>
        <v>27322</v>
      </c>
      <c r="F30" s="1">
        <f t="shared" si="22"/>
        <v>14850</v>
      </c>
      <c r="G30" s="2">
        <f t="shared" ref="G30:G35" si="24">ROUND(F30/100*51,0)</f>
        <v>7574</v>
      </c>
      <c r="H30" s="2">
        <f t="shared" si="4"/>
        <v>1485</v>
      </c>
      <c r="I30" s="1">
        <f t="shared" si="5"/>
        <v>23909</v>
      </c>
      <c r="J30" s="1">
        <f t="shared" si="6"/>
        <v>2120</v>
      </c>
      <c r="K30" s="1">
        <f t="shared" si="6"/>
        <v>1081</v>
      </c>
      <c r="L30" s="1">
        <f t="shared" si="6"/>
        <v>212</v>
      </c>
      <c r="M30" s="1">
        <f t="shared" si="7"/>
        <v>3413</v>
      </c>
      <c r="N30" s="3">
        <f>ROUND(J30*6%,0)</f>
        <v>127</v>
      </c>
      <c r="O30" s="3">
        <f t="shared" si="8"/>
        <v>341</v>
      </c>
      <c r="P30" s="3">
        <f t="shared" si="9"/>
        <v>468</v>
      </c>
      <c r="Q30" s="4">
        <f t="shared" si="10"/>
        <v>2945</v>
      </c>
      <c r="R30" s="9"/>
    </row>
    <row r="31" spans="1:18" x14ac:dyDescent="0.25">
      <c r="A31" s="12">
        <v>40575</v>
      </c>
      <c r="B31" s="1">
        <f t="shared" si="21"/>
        <v>16970</v>
      </c>
      <c r="C31" s="2">
        <f t="shared" si="23"/>
        <v>8655</v>
      </c>
      <c r="D31" s="2">
        <f t="shared" si="2"/>
        <v>1697</v>
      </c>
      <c r="E31" s="1">
        <f t="shared" si="3"/>
        <v>27322</v>
      </c>
      <c r="F31" s="1">
        <f t="shared" si="22"/>
        <v>14850</v>
      </c>
      <c r="G31" s="2">
        <f t="shared" si="24"/>
        <v>7574</v>
      </c>
      <c r="H31" s="2">
        <f t="shared" si="4"/>
        <v>1485</v>
      </c>
      <c r="I31" s="1">
        <f t="shared" si="5"/>
        <v>23909</v>
      </c>
      <c r="J31" s="1">
        <f t="shared" si="6"/>
        <v>2120</v>
      </c>
      <c r="K31" s="1">
        <f t="shared" si="6"/>
        <v>1081</v>
      </c>
      <c r="L31" s="1">
        <f t="shared" si="6"/>
        <v>212</v>
      </c>
      <c r="M31" s="1">
        <f t="shared" si="7"/>
        <v>3413</v>
      </c>
      <c r="N31" s="3">
        <f t="shared" ref="N31:N32" si="25">ROUND(J31*6%,0)</f>
        <v>127</v>
      </c>
      <c r="O31" s="3">
        <f t="shared" si="8"/>
        <v>341</v>
      </c>
      <c r="P31" s="3">
        <f t="shared" si="9"/>
        <v>468</v>
      </c>
      <c r="Q31" s="4">
        <f t="shared" si="10"/>
        <v>2945</v>
      </c>
      <c r="R31" s="9"/>
    </row>
    <row r="32" spans="1:18" x14ac:dyDescent="0.25">
      <c r="A32" s="12">
        <v>40603</v>
      </c>
      <c r="B32" s="1">
        <f t="shared" si="21"/>
        <v>16970</v>
      </c>
      <c r="C32" s="2">
        <f t="shared" si="23"/>
        <v>8655</v>
      </c>
      <c r="D32" s="2">
        <f t="shared" si="2"/>
        <v>1697</v>
      </c>
      <c r="E32" s="1">
        <f t="shared" si="3"/>
        <v>27322</v>
      </c>
      <c r="F32" s="1">
        <f t="shared" si="22"/>
        <v>14850</v>
      </c>
      <c r="G32" s="2">
        <f t="shared" si="24"/>
        <v>7574</v>
      </c>
      <c r="H32" s="2">
        <f t="shared" si="4"/>
        <v>1485</v>
      </c>
      <c r="I32" s="1">
        <f t="shared" si="5"/>
        <v>23909</v>
      </c>
      <c r="J32" s="1">
        <f t="shared" si="6"/>
        <v>2120</v>
      </c>
      <c r="K32" s="1">
        <f t="shared" si="6"/>
        <v>1081</v>
      </c>
      <c r="L32" s="1">
        <f t="shared" si="6"/>
        <v>212</v>
      </c>
      <c r="M32" s="1">
        <f t="shared" si="7"/>
        <v>3413</v>
      </c>
      <c r="N32" s="3">
        <f t="shared" si="25"/>
        <v>127</v>
      </c>
      <c r="O32" s="3">
        <f t="shared" si="8"/>
        <v>341</v>
      </c>
      <c r="P32" s="3">
        <f t="shared" si="9"/>
        <v>468</v>
      </c>
      <c r="Q32" s="4">
        <f t="shared" si="10"/>
        <v>2945</v>
      </c>
      <c r="R32" s="9"/>
    </row>
    <row r="33" spans="1:18" x14ac:dyDescent="0.25">
      <c r="A33" s="12">
        <v>40634</v>
      </c>
      <c r="B33" s="1">
        <f t="shared" si="21"/>
        <v>16970</v>
      </c>
      <c r="C33" s="2">
        <f t="shared" si="23"/>
        <v>8655</v>
      </c>
      <c r="D33" s="2">
        <f t="shared" si="2"/>
        <v>1697</v>
      </c>
      <c r="E33" s="1">
        <f t="shared" si="3"/>
        <v>27322</v>
      </c>
      <c r="F33" s="1">
        <f t="shared" si="22"/>
        <v>14850</v>
      </c>
      <c r="G33" s="2">
        <f t="shared" si="24"/>
        <v>7574</v>
      </c>
      <c r="H33" s="2">
        <f t="shared" si="4"/>
        <v>1485</v>
      </c>
      <c r="I33" s="1">
        <f t="shared" si="5"/>
        <v>23909</v>
      </c>
      <c r="J33" s="1">
        <f t="shared" si="6"/>
        <v>2120</v>
      </c>
      <c r="K33" s="1">
        <f t="shared" si="6"/>
        <v>1081</v>
      </c>
      <c r="L33" s="1">
        <f t="shared" si="6"/>
        <v>212</v>
      </c>
      <c r="M33" s="1">
        <f t="shared" si="7"/>
        <v>3413</v>
      </c>
      <c r="N33" s="3">
        <v>0</v>
      </c>
      <c r="O33" s="3">
        <f t="shared" si="8"/>
        <v>341</v>
      </c>
      <c r="P33" s="3">
        <f t="shared" si="9"/>
        <v>341</v>
      </c>
      <c r="Q33" s="4">
        <f t="shared" si="10"/>
        <v>3072</v>
      </c>
      <c r="R33" s="9"/>
    </row>
    <row r="34" spans="1:18" x14ac:dyDescent="0.25">
      <c r="A34" s="12">
        <v>40664</v>
      </c>
      <c r="B34" s="1">
        <f t="shared" si="21"/>
        <v>16970</v>
      </c>
      <c r="C34" s="2">
        <f t="shared" si="23"/>
        <v>8655</v>
      </c>
      <c r="D34" s="2">
        <f t="shared" si="2"/>
        <v>1697</v>
      </c>
      <c r="E34" s="1">
        <f t="shared" si="3"/>
        <v>27322</v>
      </c>
      <c r="F34" s="1">
        <f t="shared" si="22"/>
        <v>14850</v>
      </c>
      <c r="G34" s="2">
        <f t="shared" si="24"/>
        <v>7574</v>
      </c>
      <c r="H34" s="2">
        <f t="shared" si="4"/>
        <v>1485</v>
      </c>
      <c r="I34" s="1">
        <f t="shared" si="5"/>
        <v>23909</v>
      </c>
      <c r="J34" s="1">
        <f t="shared" si="6"/>
        <v>2120</v>
      </c>
      <c r="K34" s="1">
        <f t="shared" si="6"/>
        <v>1081</v>
      </c>
      <c r="L34" s="1">
        <f t="shared" si="6"/>
        <v>212</v>
      </c>
      <c r="M34" s="1">
        <f t="shared" si="7"/>
        <v>3413</v>
      </c>
      <c r="N34" s="3">
        <v>0</v>
      </c>
      <c r="O34" s="3">
        <f t="shared" si="8"/>
        <v>341</v>
      </c>
      <c r="P34" s="3">
        <f t="shared" si="9"/>
        <v>341</v>
      </c>
      <c r="Q34" s="4">
        <f t="shared" si="10"/>
        <v>3072</v>
      </c>
      <c r="R34" s="9"/>
    </row>
    <row r="35" spans="1:18" x14ac:dyDescent="0.25">
      <c r="A35" s="12">
        <v>40695</v>
      </c>
      <c r="B35" s="1">
        <f t="shared" si="21"/>
        <v>16970</v>
      </c>
      <c r="C35" s="2">
        <f t="shared" si="23"/>
        <v>8655</v>
      </c>
      <c r="D35" s="2">
        <f t="shared" si="2"/>
        <v>1697</v>
      </c>
      <c r="E35" s="1">
        <f t="shared" si="3"/>
        <v>27322</v>
      </c>
      <c r="F35" s="1">
        <f t="shared" si="22"/>
        <v>14850</v>
      </c>
      <c r="G35" s="2">
        <f t="shared" si="24"/>
        <v>7574</v>
      </c>
      <c r="H35" s="2">
        <f t="shared" si="4"/>
        <v>1485</v>
      </c>
      <c r="I35" s="1">
        <f t="shared" si="5"/>
        <v>23909</v>
      </c>
      <c r="J35" s="1">
        <f t="shared" si="6"/>
        <v>2120</v>
      </c>
      <c r="K35" s="1">
        <f t="shared" si="6"/>
        <v>1081</v>
      </c>
      <c r="L35" s="1">
        <f t="shared" si="6"/>
        <v>212</v>
      </c>
      <c r="M35" s="1">
        <f t="shared" si="7"/>
        <v>3413</v>
      </c>
      <c r="N35" s="3">
        <v>0</v>
      </c>
      <c r="O35" s="3">
        <f t="shared" si="8"/>
        <v>341</v>
      </c>
      <c r="P35" s="3">
        <f t="shared" si="9"/>
        <v>341</v>
      </c>
      <c r="Q35" s="4">
        <f t="shared" si="10"/>
        <v>3072</v>
      </c>
      <c r="R35" s="9"/>
    </row>
    <row r="36" spans="1:18" x14ac:dyDescent="0.25">
      <c r="A36" s="12">
        <v>40725</v>
      </c>
      <c r="B36" s="5">
        <f>ROUND(B35*1.03,0-1)</f>
        <v>17480</v>
      </c>
      <c r="C36" s="2">
        <f t="shared" ref="C36:C41" si="26">ROUND(B36/100*58,0)</f>
        <v>10138</v>
      </c>
      <c r="D36" s="2">
        <f t="shared" si="2"/>
        <v>1748</v>
      </c>
      <c r="E36" s="1">
        <f t="shared" si="3"/>
        <v>29366</v>
      </c>
      <c r="F36" s="5">
        <f>ROUND(F35*1.03,0-1)</f>
        <v>15300</v>
      </c>
      <c r="G36" s="2">
        <f t="shared" ref="G36:G41" si="27">ROUND(F36/100*58,0)</f>
        <v>8874</v>
      </c>
      <c r="H36" s="2">
        <f t="shared" si="4"/>
        <v>1530</v>
      </c>
      <c r="I36" s="1">
        <f t="shared" si="5"/>
        <v>25704</v>
      </c>
      <c r="J36" s="1">
        <f t="shared" si="6"/>
        <v>2180</v>
      </c>
      <c r="K36" s="1">
        <f t="shared" si="6"/>
        <v>1264</v>
      </c>
      <c r="L36" s="1">
        <f t="shared" si="6"/>
        <v>218</v>
      </c>
      <c r="M36" s="1">
        <f t="shared" si="7"/>
        <v>3662</v>
      </c>
      <c r="N36" s="3">
        <f>ROUND(J36*7%,0)</f>
        <v>153</v>
      </c>
      <c r="O36" s="3">
        <f t="shared" si="8"/>
        <v>366</v>
      </c>
      <c r="P36" s="3">
        <f t="shared" si="9"/>
        <v>519</v>
      </c>
      <c r="Q36" s="4">
        <f t="shared" si="10"/>
        <v>3143</v>
      </c>
      <c r="R36" s="9"/>
    </row>
    <row r="37" spans="1:18" x14ac:dyDescent="0.25">
      <c r="A37" s="12">
        <v>40756</v>
      </c>
      <c r="B37" s="1">
        <f>B36</f>
        <v>17480</v>
      </c>
      <c r="C37" s="2">
        <f t="shared" si="26"/>
        <v>10138</v>
      </c>
      <c r="D37" s="2">
        <f t="shared" si="2"/>
        <v>1748</v>
      </c>
      <c r="E37" s="1">
        <f t="shared" si="3"/>
        <v>29366</v>
      </c>
      <c r="F37" s="1">
        <f>F36</f>
        <v>15300</v>
      </c>
      <c r="G37" s="2">
        <f t="shared" si="27"/>
        <v>8874</v>
      </c>
      <c r="H37" s="2">
        <f t="shared" si="4"/>
        <v>1530</v>
      </c>
      <c r="I37" s="1">
        <f t="shared" si="5"/>
        <v>25704</v>
      </c>
      <c r="J37" s="1">
        <f t="shared" si="6"/>
        <v>2180</v>
      </c>
      <c r="K37" s="1">
        <f t="shared" si="6"/>
        <v>1264</v>
      </c>
      <c r="L37" s="1">
        <f t="shared" si="6"/>
        <v>218</v>
      </c>
      <c r="M37" s="1">
        <f t="shared" si="7"/>
        <v>3662</v>
      </c>
      <c r="N37" s="3">
        <f>ROUND(J37*7%,0)</f>
        <v>153</v>
      </c>
      <c r="O37" s="3">
        <f t="shared" si="8"/>
        <v>366</v>
      </c>
      <c r="P37" s="3">
        <f t="shared" si="9"/>
        <v>519</v>
      </c>
      <c r="Q37" s="4">
        <f t="shared" si="10"/>
        <v>3143</v>
      </c>
      <c r="R37" s="9"/>
    </row>
    <row r="38" spans="1:18" x14ac:dyDescent="0.25">
      <c r="A38" s="12">
        <v>40787</v>
      </c>
      <c r="B38" s="1">
        <f t="shared" ref="B38:B47" si="28">B37</f>
        <v>17480</v>
      </c>
      <c r="C38" s="2">
        <f t="shared" si="26"/>
        <v>10138</v>
      </c>
      <c r="D38" s="2">
        <f t="shared" si="2"/>
        <v>1748</v>
      </c>
      <c r="E38" s="1">
        <f t="shared" si="3"/>
        <v>29366</v>
      </c>
      <c r="F38" s="1">
        <f t="shared" ref="F38:F47" si="29">F37</f>
        <v>15300</v>
      </c>
      <c r="G38" s="2">
        <f t="shared" si="27"/>
        <v>8874</v>
      </c>
      <c r="H38" s="2">
        <f t="shared" si="4"/>
        <v>1530</v>
      </c>
      <c r="I38" s="1">
        <f t="shared" si="5"/>
        <v>25704</v>
      </c>
      <c r="J38" s="1">
        <f t="shared" si="6"/>
        <v>2180</v>
      </c>
      <c r="K38" s="1">
        <f t="shared" si="6"/>
        <v>1264</v>
      </c>
      <c r="L38" s="1">
        <f t="shared" si="6"/>
        <v>218</v>
      </c>
      <c r="M38" s="1">
        <f t="shared" si="7"/>
        <v>3662</v>
      </c>
      <c r="N38" s="3">
        <v>0</v>
      </c>
      <c r="O38" s="3">
        <f t="shared" si="8"/>
        <v>366</v>
      </c>
      <c r="P38" s="3">
        <f t="shared" si="9"/>
        <v>366</v>
      </c>
      <c r="Q38" s="4">
        <f t="shared" si="10"/>
        <v>3296</v>
      </c>
      <c r="R38" s="9"/>
    </row>
    <row r="39" spans="1:18" x14ac:dyDescent="0.25">
      <c r="A39" s="12">
        <v>40817</v>
      </c>
      <c r="B39" s="1">
        <f t="shared" si="28"/>
        <v>17480</v>
      </c>
      <c r="C39" s="2">
        <f t="shared" si="26"/>
        <v>10138</v>
      </c>
      <c r="D39" s="2">
        <f t="shared" si="2"/>
        <v>1748</v>
      </c>
      <c r="E39" s="1">
        <f t="shared" si="3"/>
        <v>29366</v>
      </c>
      <c r="F39" s="1">
        <f t="shared" si="29"/>
        <v>15300</v>
      </c>
      <c r="G39" s="2">
        <f t="shared" si="27"/>
        <v>8874</v>
      </c>
      <c r="H39" s="2">
        <f t="shared" si="4"/>
        <v>1530</v>
      </c>
      <c r="I39" s="1">
        <f t="shared" si="5"/>
        <v>25704</v>
      </c>
      <c r="J39" s="1">
        <f t="shared" si="6"/>
        <v>2180</v>
      </c>
      <c r="K39" s="1">
        <f t="shared" si="6"/>
        <v>1264</v>
      </c>
      <c r="L39" s="1">
        <f t="shared" si="6"/>
        <v>218</v>
      </c>
      <c r="M39" s="1">
        <f t="shared" si="7"/>
        <v>3662</v>
      </c>
      <c r="N39" s="3">
        <v>0</v>
      </c>
      <c r="O39" s="3">
        <f t="shared" si="8"/>
        <v>366</v>
      </c>
      <c r="P39" s="3">
        <f t="shared" si="9"/>
        <v>366</v>
      </c>
      <c r="Q39" s="4">
        <f t="shared" si="10"/>
        <v>3296</v>
      </c>
      <c r="R39" s="9"/>
    </row>
    <row r="40" spans="1:18" x14ac:dyDescent="0.25">
      <c r="A40" s="12">
        <v>40848</v>
      </c>
      <c r="B40" s="1">
        <f t="shared" si="28"/>
        <v>17480</v>
      </c>
      <c r="C40" s="2">
        <f t="shared" si="26"/>
        <v>10138</v>
      </c>
      <c r="D40" s="2">
        <f t="shared" si="2"/>
        <v>1748</v>
      </c>
      <c r="E40" s="1">
        <f t="shared" si="3"/>
        <v>29366</v>
      </c>
      <c r="F40" s="1">
        <f t="shared" si="29"/>
        <v>15300</v>
      </c>
      <c r="G40" s="2">
        <f t="shared" si="27"/>
        <v>8874</v>
      </c>
      <c r="H40" s="2">
        <f t="shared" si="4"/>
        <v>1530</v>
      </c>
      <c r="I40" s="1">
        <f t="shared" si="5"/>
        <v>25704</v>
      </c>
      <c r="J40" s="1">
        <f t="shared" si="6"/>
        <v>2180</v>
      </c>
      <c r="K40" s="1">
        <f t="shared" si="6"/>
        <v>1264</v>
      </c>
      <c r="L40" s="1">
        <f t="shared" si="6"/>
        <v>218</v>
      </c>
      <c r="M40" s="1">
        <f t="shared" si="7"/>
        <v>3662</v>
      </c>
      <c r="N40" s="3">
        <v>0</v>
      </c>
      <c r="O40" s="3">
        <f t="shared" si="8"/>
        <v>366</v>
      </c>
      <c r="P40" s="3">
        <f t="shared" si="9"/>
        <v>366</v>
      </c>
      <c r="Q40" s="4">
        <f t="shared" si="10"/>
        <v>3296</v>
      </c>
      <c r="R40" s="9"/>
    </row>
    <row r="41" spans="1:18" x14ac:dyDescent="0.25">
      <c r="A41" s="12">
        <v>40878</v>
      </c>
      <c r="B41" s="1">
        <f t="shared" si="28"/>
        <v>17480</v>
      </c>
      <c r="C41" s="2">
        <f t="shared" si="26"/>
        <v>10138</v>
      </c>
      <c r="D41" s="2">
        <f t="shared" si="2"/>
        <v>1748</v>
      </c>
      <c r="E41" s="1">
        <f t="shared" si="3"/>
        <v>29366</v>
      </c>
      <c r="F41" s="1">
        <f t="shared" si="29"/>
        <v>15300</v>
      </c>
      <c r="G41" s="2">
        <f t="shared" si="27"/>
        <v>8874</v>
      </c>
      <c r="H41" s="2">
        <f t="shared" si="4"/>
        <v>1530</v>
      </c>
      <c r="I41" s="1">
        <f t="shared" si="5"/>
        <v>25704</v>
      </c>
      <c r="J41" s="1">
        <f t="shared" si="6"/>
        <v>2180</v>
      </c>
      <c r="K41" s="1">
        <f t="shared" si="6"/>
        <v>1264</v>
      </c>
      <c r="L41" s="1">
        <f t="shared" si="6"/>
        <v>218</v>
      </c>
      <c r="M41" s="1">
        <f t="shared" si="7"/>
        <v>3662</v>
      </c>
      <c r="N41" s="3">
        <v>0</v>
      </c>
      <c r="O41" s="3">
        <f t="shared" si="8"/>
        <v>366</v>
      </c>
      <c r="P41" s="3">
        <f t="shared" si="9"/>
        <v>366</v>
      </c>
      <c r="Q41" s="4">
        <f t="shared" si="10"/>
        <v>3296</v>
      </c>
      <c r="R41" s="9"/>
    </row>
    <row r="42" spans="1:18" x14ac:dyDescent="0.25">
      <c r="A42" s="12">
        <v>40909</v>
      </c>
      <c r="B42" s="1">
        <f t="shared" si="28"/>
        <v>17480</v>
      </c>
      <c r="C42" s="2">
        <f t="shared" ref="C42:C47" si="30">ROUND(B42/100*65,0)</f>
        <v>11362</v>
      </c>
      <c r="D42" s="2">
        <f t="shared" si="2"/>
        <v>1748</v>
      </c>
      <c r="E42" s="1">
        <f t="shared" si="3"/>
        <v>30590</v>
      </c>
      <c r="F42" s="1">
        <f t="shared" si="29"/>
        <v>15300</v>
      </c>
      <c r="G42" s="2">
        <f t="shared" ref="G42:G47" si="31">ROUND(F42/100*65,0)</f>
        <v>9945</v>
      </c>
      <c r="H42" s="2">
        <f t="shared" si="4"/>
        <v>1530</v>
      </c>
      <c r="I42" s="1">
        <f t="shared" si="5"/>
        <v>26775</v>
      </c>
      <c r="J42" s="1">
        <f t="shared" si="6"/>
        <v>2180</v>
      </c>
      <c r="K42" s="1">
        <f t="shared" si="6"/>
        <v>1417</v>
      </c>
      <c r="L42" s="1">
        <f t="shared" si="6"/>
        <v>218</v>
      </c>
      <c r="M42" s="1">
        <f t="shared" si="7"/>
        <v>3815</v>
      </c>
      <c r="N42" s="3">
        <f>ROUND(J42*7%,0)</f>
        <v>153</v>
      </c>
      <c r="O42" s="3">
        <f t="shared" si="8"/>
        <v>382</v>
      </c>
      <c r="P42" s="3">
        <f t="shared" si="9"/>
        <v>535</v>
      </c>
      <c r="Q42" s="4">
        <f t="shared" si="10"/>
        <v>3280</v>
      </c>
      <c r="R42" s="9"/>
    </row>
    <row r="43" spans="1:18" x14ac:dyDescent="0.25">
      <c r="A43" s="12">
        <v>40940</v>
      </c>
      <c r="B43" s="1">
        <f t="shared" si="28"/>
        <v>17480</v>
      </c>
      <c r="C43" s="2">
        <f t="shared" si="30"/>
        <v>11362</v>
      </c>
      <c r="D43" s="2">
        <f t="shared" si="2"/>
        <v>1748</v>
      </c>
      <c r="E43" s="1">
        <f t="shared" si="3"/>
        <v>30590</v>
      </c>
      <c r="F43" s="1">
        <f t="shared" si="29"/>
        <v>15300</v>
      </c>
      <c r="G43" s="2">
        <f t="shared" si="31"/>
        <v>9945</v>
      </c>
      <c r="H43" s="2">
        <f t="shared" si="4"/>
        <v>1530</v>
      </c>
      <c r="I43" s="1">
        <f t="shared" si="5"/>
        <v>26775</v>
      </c>
      <c r="J43" s="1">
        <f t="shared" si="6"/>
        <v>2180</v>
      </c>
      <c r="K43" s="1">
        <f t="shared" si="6"/>
        <v>1417</v>
      </c>
      <c r="L43" s="1">
        <f t="shared" si="6"/>
        <v>218</v>
      </c>
      <c r="M43" s="1">
        <f t="shared" si="7"/>
        <v>3815</v>
      </c>
      <c r="N43" s="3">
        <f>ROUND(J43*7%,0)</f>
        <v>153</v>
      </c>
      <c r="O43" s="3">
        <f t="shared" si="8"/>
        <v>382</v>
      </c>
      <c r="P43" s="3">
        <f t="shared" si="9"/>
        <v>535</v>
      </c>
      <c r="Q43" s="4">
        <f t="shared" si="10"/>
        <v>3280</v>
      </c>
      <c r="R43" s="9"/>
    </row>
    <row r="44" spans="1:18" x14ac:dyDescent="0.25">
      <c r="A44" s="12">
        <v>40969</v>
      </c>
      <c r="B44" s="1">
        <f t="shared" si="28"/>
        <v>17480</v>
      </c>
      <c r="C44" s="2">
        <f t="shared" si="30"/>
        <v>11362</v>
      </c>
      <c r="D44" s="2">
        <f t="shared" si="2"/>
        <v>1748</v>
      </c>
      <c r="E44" s="1">
        <f t="shared" si="3"/>
        <v>30590</v>
      </c>
      <c r="F44" s="1">
        <f t="shared" si="29"/>
        <v>15300</v>
      </c>
      <c r="G44" s="2">
        <f t="shared" si="31"/>
        <v>9945</v>
      </c>
      <c r="H44" s="2">
        <f t="shared" si="4"/>
        <v>1530</v>
      </c>
      <c r="I44" s="1">
        <f t="shared" si="5"/>
        <v>26775</v>
      </c>
      <c r="J44" s="1">
        <f t="shared" si="6"/>
        <v>2180</v>
      </c>
      <c r="K44" s="1">
        <f t="shared" si="6"/>
        <v>1417</v>
      </c>
      <c r="L44" s="1">
        <f t="shared" si="6"/>
        <v>218</v>
      </c>
      <c r="M44" s="1">
        <f t="shared" si="7"/>
        <v>3815</v>
      </c>
      <c r="N44" s="3">
        <f>ROUND(J44*7%,0)</f>
        <v>153</v>
      </c>
      <c r="O44" s="3">
        <f t="shared" si="8"/>
        <v>382</v>
      </c>
      <c r="P44" s="3">
        <f t="shared" si="9"/>
        <v>535</v>
      </c>
      <c r="Q44" s="4">
        <f t="shared" si="10"/>
        <v>3280</v>
      </c>
      <c r="R44" s="9"/>
    </row>
    <row r="45" spans="1:18" x14ac:dyDescent="0.25">
      <c r="A45" s="12">
        <v>41000</v>
      </c>
      <c r="B45" s="1">
        <f t="shared" si="28"/>
        <v>17480</v>
      </c>
      <c r="C45" s="2">
        <f t="shared" si="30"/>
        <v>11362</v>
      </c>
      <c r="D45" s="2">
        <f t="shared" si="2"/>
        <v>1748</v>
      </c>
      <c r="E45" s="1">
        <f t="shared" si="3"/>
        <v>30590</v>
      </c>
      <c r="F45" s="1">
        <f t="shared" si="29"/>
        <v>15300</v>
      </c>
      <c r="G45" s="2">
        <f t="shared" si="31"/>
        <v>9945</v>
      </c>
      <c r="H45" s="2">
        <f t="shared" si="4"/>
        <v>1530</v>
      </c>
      <c r="I45" s="1">
        <f t="shared" si="5"/>
        <v>26775</v>
      </c>
      <c r="J45" s="1">
        <f t="shared" si="6"/>
        <v>2180</v>
      </c>
      <c r="K45" s="1">
        <f t="shared" si="6"/>
        <v>1417</v>
      </c>
      <c r="L45" s="1">
        <f t="shared" si="6"/>
        <v>218</v>
      </c>
      <c r="M45" s="1">
        <f t="shared" si="7"/>
        <v>3815</v>
      </c>
      <c r="N45" s="3">
        <v>0</v>
      </c>
      <c r="O45" s="3">
        <f t="shared" si="8"/>
        <v>382</v>
      </c>
      <c r="P45" s="3">
        <f t="shared" si="9"/>
        <v>382</v>
      </c>
      <c r="Q45" s="4">
        <f t="shared" si="10"/>
        <v>3433</v>
      </c>
      <c r="R45" s="9"/>
    </row>
    <row r="46" spans="1:18" x14ac:dyDescent="0.25">
      <c r="A46" s="12">
        <v>41030</v>
      </c>
      <c r="B46" s="1">
        <f t="shared" si="28"/>
        <v>17480</v>
      </c>
      <c r="C46" s="2">
        <f t="shared" si="30"/>
        <v>11362</v>
      </c>
      <c r="D46" s="2">
        <f t="shared" si="2"/>
        <v>1748</v>
      </c>
      <c r="E46" s="1">
        <f t="shared" si="3"/>
        <v>30590</v>
      </c>
      <c r="F46" s="1">
        <f t="shared" si="29"/>
        <v>15300</v>
      </c>
      <c r="G46" s="2">
        <f t="shared" si="31"/>
        <v>9945</v>
      </c>
      <c r="H46" s="2">
        <f t="shared" si="4"/>
        <v>1530</v>
      </c>
      <c r="I46" s="1">
        <f t="shared" si="5"/>
        <v>26775</v>
      </c>
      <c r="J46" s="1">
        <f t="shared" si="6"/>
        <v>2180</v>
      </c>
      <c r="K46" s="1">
        <f t="shared" si="6"/>
        <v>1417</v>
      </c>
      <c r="L46" s="1">
        <f t="shared" si="6"/>
        <v>218</v>
      </c>
      <c r="M46" s="1">
        <f t="shared" si="7"/>
        <v>3815</v>
      </c>
      <c r="N46" s="3">
        <v>0</v>
      </c>
      <c r="O46" s="3">
        <f t="shared" si="8"/>
        <v>382</v>
      </c>
      <c r="P46" s="3">
        <f t="shared" si="9"/>
        <v>382</v>
      </c>
      <c r="Q46" s="4">
        <f t="shared" si="10"/>
        <v>3433</v>
      </c>
      <c r="R46" s="9"/>
    </row>
    <row r="47" spans="1:18" x14ac:dyDescent="0.25">
      <c r="A47" s="12">
        <v>41061</v>
      </c>
      <c r="B47" s="1">
        <f t="shared" si="28"/>
        <v>17480</v>
      </c>
      <c r="C47" s="2">
        <f t="shared" si="30"/>
        <v>11362</v>
      </c>
      <c r="D47" s="2">
        <f t="shared" si="2"/>
        <v>1748</v>
      </c>
      <c r="E47" s="1">
        <f t="shared" si="3"/>
        <v>30590</v>
      </c>
      <c r="F47" s="1">
        <f t="shared" si="29"/>
        <v>15300</v>
      </c>
      <c r="G47" s="2">
        <f t="shared" si="31"/>
        <v>9945</v>
      </c>
      <c r="H47" s="2">
        <f t="shared" si="4"/>
        <v>1530</v>
      </c>
      <c r="I47" s="1">
        <f t="shared" si="5"/>
        <v>26775</v>
      </c>
      <c r="J47" s="1">
        <f t="shared" si="6"/>
        <v>2180</v>
      </c>
      <c r="K47" s="1">
        <f t="shared" si="6"/>
        <v>1417</v>
      </c>
      <c r="L47" s="1">
        <f t="shared" si="6"/>
        <v>218</v>
      </c>
      <c r="M47" s="1">
        <f t="shared" si="7"/>
        <v>3815</v>
      </c>
      <c r="N47" s="3">
        <v>0</v>
      </c>
      <c r="O47" s="3">
        <f t="shared" si="8"/>
        <v>382</v>
      </c>
      <c r="P47" s="3">
        <f t="shared" si="9"/>
        <v>382</v>
      </c>
      <c r="Q47" s="4">
        <f t="shared" si="10"/>
        <v>3433</v>
      </c>
      <c r="R47" s="9"/>
    </row>
    <row r="48" spans="1:18" x14ac:dyDescent="0.25">
      <c r="A48" s="12">
        <v>41091</v>
      </c>
      <c r="B48" s="5">
        <f>ROUND(B47*1.03,0-1)</f>
        <v>18000</v>
      </c>
      <c r="C48" s="2">
        <f t="shared" ref="C48:C53" si="32">ROUND(B48/100*72,0)</f>
        <v>12960</v>
      </c>
      <c r="D48" s="2">
        <f t="shared" si="2"/>
        <v>1800</v>
      </c>
      <c r="E48" s="1">
        <f t="shared" si="3"/>
        <v>32760</v>
      </c>
      <c r="F48" s="5">
        <f>ROUND(F47*1.03,0-1)</f>
        <v>15760</v>
      </c>
      <c r="G48" s="2">
        <f t="shared" ref="G48:G53" si="33">ROUND(F48/100*72,0)</f>
        <v>11347</v>
      </c>
      <c r="H48" s="2">
        <f t="shared" si="4"/>
        <v>1576</v>
      </c>
      <c r="I48" s="1">
        <f t="shared" si="5"/>
        <v>28683</v>
      </c>
      <c r="J48" s="1">
        <f t="shared" si="6"/>
        <v>2240</v>
      </c>
      <c r="K48" s="1">
        <f t="shared" si="6"/>
        <v>1613</v>
      </c>
      <c r="L48" s="1">
        <f t="shared" si="6"/>
        <v>224</v>
      </c>
      <c r="M48" s="1">
        <f t="shared" si="7"/>
        <v>4077</v>
      </c>
      <c r="N48" s="3">
        <f>ROUND(J48*7%,0)</f>
        <v>157</v>
      </c>
      <c r="O48" s="3">
        <f t="shared" si="8"/>
        <v>408</v>
      </c>
      <c r="P48" s="3">
        <f t="shared" si="9"/>
        <v>565</v>
      </c>
      <c r="Q48" s="4">
        <f t="shared" si="10"/>
        <v>3512</v>
      </c>
      <c r="R48" s="9"/>
    </row>
    <row r="49" spans="1:18" x14ac:dyDescent="0.25">
      <c r="A49" s="12">
        <v>41122</v>
      </c>
      <c r="B49" s="1">
        <f>B48</f>
        <v>18000</v>
      </c>
      <c r="C49" s="2">
        <f t="shared" si="32"/>
        <v>12960</v>
      </c>
      <c r="D49" s="2">
        <f t="shared" si="2"/>
        <v>1800</v>
      </c>
      <c r="E49" s="1">
        <f t="shared" si="3"/>
        <v>32760</v>
      </c>
      <c r="F49" s="1">
        <f>F48</f>
        <v>15760</v>
      </c>
      <c r="G49" s="2">
        <f t="shared" si="33"/>
        <v>11347</v>
      </c>
      <c r="H49" s="2">
        <f t="shared" si="4"/>
        <v>1576</v>
      </c>
      <c r="I49" s="1">
        <f t="shared" si="5"/>
        <v>28683</v>
      </c>
      <c r="J49" s="1">
        <f t="shared" si="6"/>
        <v>2240</v>
      </c>
      <c r="K49" s="1">
        <f t="shared" si="6"/>
        <v>1613</v>
      </c>
      <c r="L49" s="1">
        <f t="shared" si="6"/>
        <v>224</v>
      </c>
      <c r="M49" s="1">
        <f t="shared" si="7"/>
        <v>4077</v>
      </c>
      <c r="N49" s="3">
        <f t="shared" ref="N49:N50" si="34">ROUND(J49*7%,0)</f>
        <v>157</v>
      </c>
      <c r="O49" s="3">
        <f t="shared" si="8"/>
        <v>408</v>
      </c>
      <c r="P49" s="3">
        <f t="shared" si="9"/>
        <v>565</v>
      </c>
      <c r="Q49" s="4">
        <f t="shared" si="10"/>
        <v>3512</v>
      </c>
      <c r="R49" s="9"/>
    </row>
    <row r="50" spans="1:18" x14ac:dyDescent="0.25">
      <c r="A50" s="12">
        <v>41153</v>
      </c>
      <c r="B50" s="1">
        <f t="shared" ref="B50:B59" si="35">B49</f>
        <v>18000</v>
      </c>
      <c r="C50" s="2">
        <f t="shared" si="32"/>
        <v>12960</v>
      </c>
      <c r="D50" s="2">
        <f t="shared" si="2"/>
        <v>1800</v>
      </c>
      <c r="E50" s="1">
        <f t="shared" si="3"/>
        <v>32760</v>
      </c>
      <c r="F50" s="1">
        <f t="shared" ref="F50:F59" si="36">F49</f>
        <v>15760</v>
      </c>
      <c r="G50" s="2">
        <f t="shared" si="33"/>
        <v>11347</v>
      </c>
      <c r="H50" s="2">
        <f t="shared" si="4"/>
        <v>1576</v>
      </c>
      <c r="I50" s="1">
        <f t="shared" si="5"/>
        <v>28683</v>
      </c>
      <c r="J50" s="1">
        <f t="shared" si="6"/>
        <v>2240</v>
      </c>
      <c r="K50" s="1">
        <f t="shared" si="6"/>
        <v>1613</v>
      </c>
      <c r="L50" s="1">
        <f t="shared" si="6"/>
        <v>224</v>
      </c>
      <c r="M50" s="1">
        <f t="shared" si="7"/>
        <v>4077</v>
      </c>
      <c r="N50" s="3">
        <f t="shared" si="34"/>
        <v>157</v>
      </c>
      <c r="O50" s="3">
        <f t="shared" si="8"/>
        <v>408</v>
      </c>
      <c r="P50" s="3">
        <f t="shared" si="9"/>
        <v>565</v>
      </c>
      <c r="Q50" s="4">
        <f t="shared" si="10"/>
        <v>3512</v>
      </c>
      <c r="R50" s="9"/>
    </row>
    <row r="51" spans="1:18" x14ac:dyDescent="0.25">
      <c r="A51" s="12">
        <v>41183</v>
      </c>
      <c r="B51" s="1">
        <f t="shared" si="35"/>
        <v>18000</v>
      </c>
      <c r="C51" s="2">
        <f t="shared" si="32"/>
        <v>12960</v>
      </c>
      <c r="D51" s="2">
        <f t="shared" si="2"/>
        <v>1800</v>
      </c>
      <c r="E51" s="1">
        <f t="shared" si="3"/>
        <v>32760</v>
      </c>
      <c r="F51" s="1">
        <f t="shared" si="36"/>
        <v>15760</v>
      </c>
      <c r="G51" s="2">
        <f t="shared" si="33"/>
        <v>11347</v>
      </c>
      <c r="H51" s="2">
        <f t="shared" si="4"/>
        <v>1576</v>
      </c>
      <c r="I51" s="1">
        <f t="shared" si="5"/>
        <v>28683</v>
      </c>
      <c r="J51" s="1">
        <f t="shared" si="6"/>
        <v>2240</v>
      </c>
      <c r="K51" s="1">
        <f t="shared" si="6"/>
        <v>1613</v>
      </c>
      <c r="L51" s="1">
        <f t="shared" si="6"/>
        <v>224</v>
      </c>
      <c r="M51" s="1">
        <f t="shared" si="7"/>
        <v>4077</v>
      </c>
      <c r="N51" s="3">
        <v>0</v>
      </c>
      <c r="O51" s="3">
        <f t="shared" si="8"/>
        <v>408</v>
      </c>
      <c r="P51" s="3">
        <f t="shared" si="9"/>
        <v>408</v>
      </c>
      <c r="Q51" s="4">
        <f t="shared" si="10"/>
        <v>3669</v>
      </c>
      <c r="R51" s="9"/>
    </row>
    <row r="52" spans="1:18" x14ac:dyDescent="0.25">
      <c r="A52" s="12">
        <v>41214</v>
      </c>
      <c r="B52" s="1">
        <f t="shared" si="35"/>
        <v>18000</v>
      </c>
      <c r="C52" s="2">
        <f t="shared" si="32"/>
        <v>12960</v>
      </c>
      <c r="D52" s="2">
        <f t="shared" si="2"/>
        <v>1800</v>
      </c>
      <c r="E52" s="1">
        <f t="shared" si="3"/>
        <v>32760</v>
      </c>
      <c r="F52" s="1">
        <f t="shared" si="36"/>
        <v>15760</v>
      </c>
      <c r="G52" s="2">
        <f t="shared" si="33"/>
        <v>11347</v>
      </c>
      <c r="H52" s="2">
        <f t="shared" si="4"/>
        <v>1576</v>
      </c>
      <c r="I52" s="1">
        <f t="shared" si="5"/>
        <v>28683</v>
      </c>
      <c r="J52" s="1">
        <f t="shared" si="6"/>
        <v>2240</v>
      </c>
      <c r="K52" s="1">
        <f t="shared" si="6"/>
        <v>1613</v>
      </c>
      <c r="L52" s="1">
        <f t="shared" si="6"/>
        <v>224</v>
      </c>
      <c r="M52" s="1">
        <f t="shared" si="7"/>
        <v>4077</v>
      </c>
      <c r="N52" s="3">
        <v>0</v>
      </c>
      <c r="O52" s="3">
        <f t="shared" si="8"/>
        <v>408</v>
      </c>
      <c r="P52" s="3">
        <f t="shared" si="9"/>
        <v>408</v>
      </c>
      <c r="Q52" s="4">
        <f t="shared" si="10"/>
        <v>3669</v>
      </c>
      <c r="R52" s="9"/>
    </row>
    <row r="53" spans="1:18" x14ac:dyDescent="0.25">
      <c r="A53" s="12">
        <v>41244</v>
      </c>
      <c r="B53" s="1">
        <f t="shared" si="35"/>
        <v>18000</v>
      </c>
      <c r="C53" s="2">
        <f t="shared" si="32"/>
        <v>12960</v>
      </c>
      <c r="D53" s="2">
        <f t="shared" si="2"/>
        <v>1800</v>
      </c>
      <c r="E53" s="1">
        <f t="shared" si="3"/>
        <v>32760</v>
      </c>
      <c r="F53" s="1">
        <f t="shared" si="36"/>
        <v>15760</v>
      </c>
      <c r="G53" s="2">
        <f t="shared" si="33"/>
        <v>11347</v>
      </c>
      <c r="H53" s="2">
        <f t="shared" si="4"/>
        <v>1576</v>
      </c>
      <c r="I53" s="1">
        <f t="shared" si="5"/>
        <v>28683</v>
      </c>
      <c r="J53" s="1">
        <f t="shared" si="6"/>
        <v>2240</v>
      </c>
      <c r="K53" s="1">
        <f t="shared" si="6"/>
        <v>1613</v>
      </c>
      <c r="L53" s="1">
        <f t="shared" si="6"/>
        <v>224</v>
      </c>
      <c r="M53" s="1">
        <f t="shared" si="7"/>
        <v>4077</v>
      </c>
      <c r="N53" s="3">
        <v>0</v>
      </c>
      <c r="O53" s="3">
        <f t="shared" si="8"/>
        <v>408</v>
      </c>
      <c r="P53" s="3">
        <f t="shared" si="9"/>
        <v>408</v>
      </c>
      <c r="Q53" s="4">
        <f t="shared" si="10"/>
        <v>3669</v>
      </c>
      <c r="R53" s="9"/>
    </row>
    <row r="54" spans="1:18" x14ac:dyDescent="0.25">
      <c r="A54" s="12">
        <v>41275</v>
      </c>
      <c r="B54" s="1">
        <f t="shared" si="35"/>
        <v>18000</v>
      </c>
      <c r="C54" s="2">
        <f t="shared" ref="C54:C59" si="37">ROUND(B54/100*80,0)</f>
        <v>14400</v>
      </c>
      <c r="D54" s="2">
        <f t="shared" si="2"/>
        <v>1800</v>
      </c>
      <c r="E54" s="1">
        <f t="shared" si="3"/>
        <v>34200</v>
      </c>
      <c r="F54" s="1">
        <f t="shared" si="36"/>
        <v>15760</v>
      </c>
      <c r="G54" s="2">
        <f t="shared" ref="G54:G59" si="38">ROUND(F54/100*80,0)</f>
        <v>12608</v>
      </c>
      <c r="H54" s="2">
        <f t="shared" si="4"/>
        <v>1576</v>
      </c>
      <c r="I54" s="1">
        <f t="shared" si="5"/>
        <v>29944</v>
      </c>
      <c r="J54" s="1">
        <f t="shared" si="6"/>
        <v>2240</v>
      </c>
      <c r="K54" s="1">
        <f t="shared" si="6"/>
        <v>1792</v>
      </c>
      <c r="L54" s="1">
        <f t="shared" si="6"/>
        <v>224</v>
      </c>
      <c r="M54" s="1">
        <f t="shared" si="7"/>
        <v>4256</v>
      </c>
      <c r="N54" s="3">
        <f>ROUND(J54*8%,0)</f>
        <v>179</v>
      </c>
      <c r="O54" s="3">
        <f t="shared" si="8"/>
        <v>426</v>
      </c>
      <c r="P54" s="3">
        <f t="shared" si="9"/>
        <v>605</v>
      </c>
      <c r="Q54" s="4">
        <f t="shared" si="10"/>
        <v>3651</v>
      </c>
      <c r="R54" s="9"/>
    </row>
    <row r="55" spans="1:18" x14ac:dyDescent="0.25">
      <c r="A55" s="12">
        <v>41306</v>
      </c>
      <c r="B55" s="1">
        <f t="shared" si="35"/>
        <v>18000</v>
      </c>
      <c r="C55" s="2">
        <f t="shared" si="37"/>
        <v>14400</v>
      </c>
      <c r="D55" s="2">
        <f t="shared" si="2"/>
        <v>1800</v>
      </c>
      <c r="E55" s="1">
        <f t="shared" si="3"/>
        <v>34200</v>
      </c>
      <c r="F55" s="1">
        <f t="shared" si="36"/>
        <v>15760</v>
      </c>
      <c r="G55" s="2">
        <f t="shared" si="38"/>
        <v>12608</v>
      </c>
      <c r="H55" s="2">
        <f t="shared" si="4"/>
        <v>1576</v>
      </c>
      <c r="I55" s="1">
        <f t="shared" si="5"/>
        <v>29944</v>
      </c>
      <c r="J55" s="1">
        <f t="shared" si="6"/>
        <v>2240</v>
      </c>
      <c r="K55" s="1">
        <f t="shared" si="6"/>
        <v>1792</v>
      </c>
      <c r="L55" s="1">
        <f t="shared" si="6"/>
        <v>224</v>
      </c>
      <c r="M55" s="1">
        <f t="shared" si="7"/>
        <v>4256</v>
      </c>
      <c r="N55" s="3">
        <f t="shared" ref="N55:N56" si="39">ROUND(J55*8%,0)</f>
        <v>179</v>
      </c>
      <c r="O55" s="3">
        <f t="shared" si="8"/>
        <v>426</v>
      </c>
      <c r="P55" s="3">
        <f t="shared" si="9"/>
        <v>605</v>
      </c>
      <c r="Q55" s="4">
        <f t="shared" si="10"/>
        <v>3651</v>
      </c>
      <c r="R55" s="9"/>
    </row>
    <row r="56" spans="1:18" x14ac:dyDescent="0.25">
      <c r="A56" s="12">
        <v>41334</v>
      </c>
      <c r="B56" s="1">
        <f t="shared" si="35"/>
        <v>18000</v>
      </c>
      <c r="C56" s="2">
        <f t="shared" si="37"/>
        <v>14400</v>
      </c>
      <c r="D56" s="2">
        <f t="shared" si="2"/>
        <v>1800</v>
      </c>
      <c r="E56" s="1">
        <f t="shared" si="3"/>
        <v>34200</v>
      </c>
      <c r="F56" s="1">
        <f t="shared" si="36"/>
        <v>15760</v>
      </c>
      <c r="G56" s="2">
        <f t="shared" si="38"/>
        <v>12608</v>
      </c>
      <c r="H56" s="2">
        <f t="shared" si="4"/>
        <v>1576</v>
      </c>
      <c r="I56" s="1">
        <f t="shared" si="5"/>
        <v>29944</v>
      </c>
      <c r="J56" s="1">
        <f t="shared" si="6"/>
        <v>2240</v>
      </c>
      <c r="K56" s="1">
        <f t="shared" si="6"/>
        <v>1792</v>
      </c>
      <c r="L56" s="1">
        <f t="shared" si="6"/>
        <v>224</v>
      </c>
      <c r="M56" s="1">
        <f t="shared" si="7"/>
        <v>4256</v>
      </c>
      <c r="N56" s="3">
        <f t="shared" si="39"/>
        <v>179</v>
      </c>
      <c r="O56" s="3">
        <f t="shared" si="8"/>
        <v>426</v>
      </c>
      <c r="P56" s="3">
        <f t="shared" si="9"/>
        <v>605</v>
      </c>
      <c r="Q56" s="4">
        <f t="shared" si="10"/>
        <v>3651</v>
      </c>
      <c r="R56" s="9"/>
    </row>
    <row r="57" spans="1:18" x14ac:dyDescent="0.25">
      <c r="A57" s="12">
        <v>41365</v>
      </c>
      <c r="B57" s="1">
        <f t="shared" si="35"/>
        <v>18000</v>
      </c>
      <c r="C57" s="2">
        <f t="shared" si="37"/>
        <v>14400</v>
      </c>
      <c r="D57" s="2">
        <f t="shared" si="2"/>
        <v>1800</v>
      </c>
      <c r="E57" s="1">
        <f t="shared" si="3"/>
        <v>34200</v>
      </c>
      <c r="F57" s="1">
        <f t="shared" si="36"/>
        <v>15760</v>
      </c>
      <c r="G57" s="2">
        <f t="shared" si="38"/>
        <v>12608</v>
      </c>
      <c r="H57" s="2">
        <f t="shared" si="4"/>
        <v>1576</v>
      </c>
      <c r="I57" s="1">
        <f t="shared" si="5"/>
        <v>29944</v>
      </c>
      <c r="J57" s="1">
        <f t="shared" si="6"/>
        <v>2240</v>
      </c>
      <c r="K57" s="1">
        <f t="shared" si="6"/>
        <v>1792</v>
      </c>
      <c r="L57" s="1">
        <f t="shared" si="6"/>
        <v>224</v>
      </c>
      <c r="M57" s="1">
        <f t="shared" si="7"/>
        <v>4256</v>
      </c>
      <c r="N57" s="3">
        <v>0</v>
      </c>
      <c r="O57" s="3">
        <f t="shared" si="8"/>
        <v>426</v>
      </c>
      <c r="P57" s="3">
        <f t="shared" si="9"/>
        <v>426</v>
      </c>
      <c r="Q57" s="4">
        <f t="shared" si="10"/>
        <v>3830</v>
      </c>
      <c r="R57" s="9"/>
    </row>
    <row r="58" spans="1:18" x14ac:dyDescent="0.25">
      <c r="A58" s="12">
        <v>41395</v>
      </c>
      <c r="B58" s="1">
        <f t="shared" si="35"/>
        <v>18000</v>
      </c>
      <c r="C58" s="2">
        <f t="shared" si="37"/>
        <v>14400</v>
      </c>
      <c r="D58" s="2">
        <f t="shared" si="2"/>
        <v>1800</v>
      </c>
      <c r="E58" s="1">
        <f t="shared" si="3"/>
        <v>34200</v>
      </c>
      <c r="F58" s="1">
        <f t="shared" si="36"/>
        <v>15760</v>
      </c>
      <c r="G58" s="2">
        <f t="shared" si="38"/>
        <v>12608</v>
      </c>
      <c r="H58" s="2">
        <f t="shared" si="4"/>
        <v>1576</v>
      </c>
      <c r="I58" s="1">
        <f t="shared" si="5"/>
        <v>29944</v>
      </c>
      <c r="J58" s="1">
        <f t="shared" si="6"/>
        <v>2240</v>
      </c>
      <c r="K58" s="1">
        <f t="shared" si="6"/>
        <v>1792</v>
      </c>
      <c r="L58" s="1">
        <f t="shared" si="6"/>
        <v>224</v>
      </c>
      <c r="M58" s="1">
        <f t="shared" si="7"/>
        <v>4256</v>
      </c>
      <c r="N58" s="3">
        <v>0</v>
      </c>
      <c r="O58" s="3">
        <f t="shared" si="8"/>
        <v>426</v>
      </c>
      <c r="P58" s="3">
        <f t="shared" si="9"/>
        <v>426</v>
      </c>
      <c r="Q58" s="4">
        <f t="shared" si="10"/>
        <v>3830</v>
      </c>
      <c r="R58" s="9"/>
    </row>
    <row r="59" spans="1:18" x14ac:dyDescent="0.25">
      <c r="A59" s="12">
        <v>41426</v>
      </c>
      <c r="B59" s="1">
        <f t="shared" si="35"/>
        <v>18000</v>
      </c>
      <c r="C59" s="2">
        <f t="shared" si="37"/>
        <v>14400</v>
      </c>
      <c r="D59" s="2">
        <f t="shared" si="2"/>
        <v>1800</v>
      </c>
      <c r="E59" s="1">
        <f t="shared" si="3"/>
        <v>34200</v>
      </c>
      <c r="F59" s="1">
        <f t="shared" si="36"/>
        <v>15760</v>
      </c>
      <c r="G59" s="2">
        <f t="shared" si="38"/>
        <v>12608</v>
      </c>
      <c r="H59" s="2">
        <f t="shared" si="4"/>
        <v>1576</v>
      </c>
      <c r="I59" s="1">
        <f t="shared" si="5"/>
        <v>29944</v>
      </c>
      <c r="J59" s="1">
        <f t="shared" si="6"/>
        <v>2240</v>
      </c>
      <c r="K59" s="1">
        <f t="shared" si="6"/>
        <v>1792</v>
      </c>
      <c r="L59" s="1">
        <f t="shared" si="6"/>
        <v>224</v>
      </c>
      <c r="M59" s="1">
        <f t="shared" si="7"/>
        <v>4256</v>
      </c>
      <c r="N59" s="3">
        <v>0</v>
      </c>
      <c r="O59" s="3">
        <f t="shared" si="8"/>
        <v>426</v>
      </c>
      <c r="P59" s="3">
        <f t="shared" si="9"/>
        <v>426</v>
      </c>
      <c r="Q59" s="4">
        <f t="shared" si="10"/>
        <v>3830</v>
      </c>
      <c r="R59" s="9"/>
    </row>
    <row r="60" spans="1:18" x14ac:dyDescent="0.25">
      <c r="A60" s="12">
        <v>41456</v>
      </c>
      <c r="B60" s="5">
        <f>ROUND(B59*1.03,0-1)</f>
        <v>18540</v>
      </c>
      <c r="C60" s="2">
        <f>ROUND(B60/100*90,0)</f>
        <v>16686</v>
      </c>
      <c r="D60" s="2">
        <f>ROUND(B60/100*10,0)</f>
        <v>1854</v>
      </c>
      <c r="E60" s="4">
        <f>SUM(B60:D60)</f>
        <v>37080</v>
      </c>
      <c r="F60" s="5">
        <f>ROUND(F59*1.03,0-1)</f>
        <v>16230</v>
      </c>
      <c r="G60" s="2">
        <f>ROUND(F60/100*90,0)</f>
        <v>14607</v>
      </c>
      <c r="H60" s="2">
        <f>ROUND(F60/100*10,0)</f>
        <v>1623</v>
      </c>
      <c r="I60" s="4">
        <f>SUM(F60:H60)</f>
        <v>32460</v>
      </c>
      <c r="J60" s="3">
        <f t="shared" ref="J60:M83" si="40">B60-F60</f>
        <v>2310</v>
      </c>
      <c r="K60" s="3">
        <f t="shared" si="40"/>
        <v>2079</v>
      </c>
      <c r="L60" s="3">
        <f t="shared" si="40"/>
        <v>231</v>
      </c>
      <c r="M60" s="4">
        <f t="shared" si="40"/>
        <v>4620</v>
      </c>
      <c r="N60" s="3">
        <f>ROUND(J60*10%,0)</f>
        <v>231</v>
      </c>
      <c r="O60" s="3">
        <f>ROUND(M60*10%,0)</f>
        <v>462</v>
      </c>
      <c r="P60" s="3">
        <f t="shared" si="9"/>
        <v>693</v>
      </c>
      <c r="Q60" s="4">
        <f t="shared" si="10"/>
        <v>3927</v>
      </c>
      <c r="R60" s="10"/>
    </row>
    <row r="61" spans="1:18" x14ac:dyDescent="0.25">
      <c r="A61" s="12">
        <v>41487</v>
      </c>
      <c r="B61" s="6">
        <f>B60</f>
        <v>18540</v>
      </c>
      <c r="C61" s="2">
        <f>ROUND(B61/100*90,0)</f>
        <v>16686</v>
      </c>
      <c r="D61" s="2">
        <f t="shared" ref="D61:D112" si="41">ROUND(B61/100*10,0)</f>
        <v>1854</v>
      </c>
      <c r="E61" s="4">
        <f t="shared" ref="E61:E112" si="42">SUM(B61:D61)</f>
        <v>37080</v>
      </c>
      <c r="F61" s="6">
        <f>F60</f>
        <v>16230</v>
      </c>
      <c r="G61" s="2">
        <f>ROUND(F61/100*90,0)</f>
        <v>14607</v>
      </c>
      <c r="H61" s="2">
        <f t="shared" ref="H61:H83" si="43">ROUND(F61/100*10,0)</f>
        <v>1623</v>
      </c>
      <c r="I61" s="4">
        <f t="shared" ref="I61:I112" si="44">SUM(F61:H61)</f>
        <v>32460</v>
      </c>
      <c r="J61" s="3">
        <f t="shared" si="40"/>
        <v>2310</v>
      </c>
      <c r="K61" s="3">
        <f t="shared" si="40"/>
        <v>2079</v>
      </c>
      <c r="L61" s="3">
        <f t="shared" si="40"/>
        <v>231</v>
      </c>
      <c r="M61" s="4">
        <f t="shared" si="40"/>
        <v>4620</v>
      </c>
      <c r="N61" s="3">
        <f t="shared" ref="N61:N62" si="45">ROUND(J61*10%,0)</f>
        <v>231</v>
      </c>
      <c r="O61" s="3">
        <f t="shared" ref="O61:O113" si="46">ROUND(M61*10%,0)</f>
        <v>462</v>
      </c>
      <c r="P61" s="3">
        <f t="shared" si="9"/>
        <v>693</v>
      </c>
      <c r="Q61" s="4">
        <f t="shared" si="10"/>
        <v>3927</v>
      </c>
      <c r="R61" s="10"/>
    </row>
    <row r="62" spans="1:18" x14ac:dyDescent="0.25">
      <c r="A62" s="12">
        <v>41518</v>
      </c>
      <c r="B62" s="6">
        <f t="shared" ref="B62:B71" si="47">B61</f>
        <v>18540</v>
      </c>
      <c r="C62" s="2">
        <f>ROUND(B62/100*90,0)</f>
        <v>16686</v>
      </c>
      <c r="D62" s="2">
        <f t="shared" si="41"/>
        <v>1854</v>
      </c>
      <c r="E62" s="4">
        <f t="shared" si="42"/>
        <v>37080</v>
      </c>
      <c r="F62" s="6">
        <f t="shared" ref="F62:F71" si="48">F61</f>
        <v>16230</v>
      </c>
      <c r="G62" s="2">
        <f>ROUND(F62/100*90,0)</f>
        <v>14607</v>
      </c>
      <c r="H62" s="2">
        <f t="shared" si="43"/>
        <v>1623</v>
      </c>
      <c r="I62" s="4">
        <f t="shared" si="44"/>
        <v>32460</v>
      </c>
      <c r="J62" s="3">
        <f t="shared" si="40"/>
        <v>2310</v>
      </c>
      <c r="K62" s="3">
        <f t="shared" si="40"/>
        <v>2079</v>
      </c>
      <c r="L62" s="3">
        <f t="shared" si="40"/>
        <v>231</v>
      </c>
      <c r="M62" s="4">
        <f t="shared" si="40"/>
        <v>4620</v>
      </c>
      <c r="N62" s="3">
        <f t="shared" si="45"/>
        <v>231</v>
      </c>
      <c r="O62" s="3">
        <f t="shared" si="46"/>
        <v>462</v>
      </c>
      <c r="P62" s="3">
        <f t="shared" si="9"/>
        <v>693</v>
      </c>
      <c r="Q62" s="4">
        <f t="shared" si="10"/>
        <v>3927</v>
      </c>
      <c r="R62" s="10"/>
    </row>
    <row r="63" spans="1:18" x14ac:dyDescent="0.25">
      <c r="A63" s="12">
        <v>41548</v>
      </c>
      <c r="B63" s="6">
        <f t="shared" si="47"/>
        <v>18540</v>
      </c>
      <c r="C63" s="2">
        <f>ROUND(B63/100*90,0)</f>
        <v>16686</v>
      </c>
      <c r="D63" s="2">
        <f t="shared" si="41"/>
        <v>1854</v>
      </c>
      <c r="E63" s="4">
        <f t="shared" si="42"/>
        <v>37080</v>
      </c>
      <c r="F63" s="6">
        <f t="shared" si="48"/>
        <v>16230</v>
      </c>
      <c r="G63" s="2">
        <f>ROUND(F63/100*90,0)</f>
        <v>14607</v>
      </c>
      <c r="H63" s="2">
        <f t="shared" si="43"/>
        <v>1623</v>
      </c>
      <c r="I63" s="4">
        <f t="shared" si="44"/>
        <v>32460</v>
      </c>
      <c r="J63" s="3">
        <f t="shared" si="40"/>
        <v>2310</v>
      </c>
      <c r="K63" s="3">
        <f t="shared" si="40"/>
        <v>2079</v>
      </c>
      <c r="L63" s="3">
        <f t="shared" si="40"/>
        <v>231</v>
      </c>
      <c r="M63" s="4">
        <f t="shared" si="40"/>
        <v>4620</v>
      </c>
      <c r="N63" s="3">
        <v>0</v>
      </c>
      <c r="O63" s="3">
        <f t="shared" si="46"/>
        <v>462</v>
      </c>
      <c r="P63" s="3">
        <f t="shared" si="9"/>
        <v>462</v>
      </c>
      <c r="Q63" s="4">
        <f t="shared" si="10"/>
        <v>4158</v>
      </c>
      <c r="R63" s="10"/>
    </row>
    <row r="64" spans="1:18" x14ac:dyDescent="0.25">
      <c r="A64" s="12">
        <v>41579</v>
      </c>
      <c r="B64" s="6">
        <f t="shared" si="47"/>
        <v>18540</v>
      </c>
      <c r="C64" s="2">
        <f>ROUND(B64/100*90,0)</f>
        <v>16686</v>
      </c>
      <c r="D64" s="2">
        <f t="shared" si="41"/>
        <v>1854</v>
      </c>
      <c r="E64" s="4">
        <f t="shared" si="42"/>
        <v>37080</v>
      </c>
      <c r="F64" s="6">
        <f t="shared" si="48"/>
        <v>16230</v>
      </c>
      <c r="G64" s="2">
        <f>ROUND(F64/100*90,0)</f>
        <v>14607</v>
      </c>
      <c r="H64" s="2">
        <f t="shared" si="43"/>
        <v>1623</v>
      </c>
      <c r="I64" s="4">
        <f t="shared" si="44"/>
        <v>32460</v>
      </c>
      <c r="J64" s="3">
        <f t="shared" si="40"/>
        <v>2310</v>
      </c>
      <c r="K64" s="3">
        <f t="shared" si="40"/>
        <v>2079</v>
      </c>
      <c r="L64" s="3">
        <f t="shared" si="40"/>
        <v>231</v>
      </c>
      <c r="M64" s="4">
        <f t="shared" si="40"/>
        <v>4620</v>
      </c>
      <c r="N64" s="3">
        <v>0</v>
      </c>
      <c r="O64" s="3">
        <f t="shared" si="46"/>
        <v>462</v>
      </c>
      <c r="P64" s="3">
        <f t="shared" si="9"/>
        <v>462</v>
      </c>
      <c r="Q64" s="4">
        <f t="shared" si="10"/>
        <v>4158</v>
      </c>
      <c r="R64" s="10"/>
    </row>
    <row r="65" spans="1:18" x14ac:dyDescent="0.25">
      <c r="A65" s="12">
        <v>41609</v>
      </c>
      <c r="B65" s="6">
        <f t="shared" si="47"/>
        <v>18540</v>
      </c>
      <c r="C65" s="2">
        <f>ROUND(B65/100*90,0)</f>
        <v>16686</v>
      </c>
      <c r="D65" s="2">
        <f t="shared" si="41"/>
        <v>1854</v>
      </c>
      <c r="E65" s="4">
        <f t="shared" si="42"/>
        <v>37080</v>
      </c>
      <c r="F65" s="6">
        <f t="shared" si="48"/>
        <v>16230</v>
      </c>
      <c r="G65" s="2">
        <f>ROUND(F65/100*90,0)</f>
        <v>14607</v>
      </c>
      <c r="H65" s="2">
        <f t="shared" si="43"/>
        <v>1623</v>
      </c>
      <c r="I65" s="4">
        <f t="shared" si="44"/>
        <v>32460</v>
      </c>
      <c r="J65" s="3">
        <f t="shared" si="40"/>
        <v>2310</v>
      </c>
      <c r="K65" s="3">
        <f t="shared" si="40"/>
        <v>2079</v>
      </c>
      <c r="L65" s="3">
        <f t="shared" si="40"/>
        <v>231</v>
      </c>
      <c r="M65" s="4">
        <f t="shared" si="40"/>
        <v>4620</v>
      </c>
      <c r="N65" s="3">
        <v>0</v>
      </c>
      <c r="O65" s="3">
        <f t="shared" si="46"/>
        <v>462</v>
      </c>
      <c r="P65" s="3">
        <f t="shared" si="9"/>
        <v>462</v>
      </c>
      <c r="Q65" s="4">
        <f t="shared" si="10"/>
        <v>4158</v>
      </c>
      <c r="R65" s="10"/>
    </row>
    <row r="66" spans="1:18" x14ac:dyDescent="0.25">
      <c r="A66" s="12">
        <v>41640</v>
      </c>
      <c r="B66" s="6">
        <f t="shared" si="47"/>
        <v>18540</v>
      </c>
      <c r="C66" s="2">
        <f t="shared" ref="C65:C71" si="49">ROUND(B66/100*100,0)</f>
        <v>18540</v>
      </c>
      <c r="D66" s="2">
        <f t="shared" si="41"/>
        <v>1854</v>
      </c>
      <c r="E66" s="4">
        <f t="shared" si="42"/>
        <v>38934</v>
      </c>
      <c r="F66" s="6">
        <f t="shared" si="48"/>
        <v>16230</v>
      </c>
      <c r="G66" s="2">
        <f t="shared" ref="G66:G72" si="50">ROUND(F66/100*100,0)</f>
        <v>16230</v>
      </c>
      <c r="H66" s="2">
        <f t="shared" si="43"/>
        <v>1623</v>
      </c>
      <c r="I66" s="4">
        <f t="shared" si="44"/>
        <v>34083</v>
      </c>
      <c r="J66" s="3">
        <f t="shared" si="40"/>
        <v>2310</v>
      </c>
      <c r="K66" s="3">
        <f t="shared" si="40"/>
        <v>2310</v>
      </c>
      <c r="L66" s="3">
        <f t="shared" si="40"/>
        <v>231</v>
      </c>
      <c r="M66" s="4">
        <f t="shared" si="40"/>
        <v>4851</v>
      </c>
      <c r="N66" s="3">
        <f>ROUND(J66*10%,0)</f>
        <v>231</v>
      </c>
      <c r="O66" s="3">
        <f t="shared" si="46"/>
        <v>485</v>
      </c>
      <c r="P66" s="3">
        <f t="shared" si="9"/>
        <v>716</v>
      </c>
      <c r="Q66" s="4">
        <f t="shared" si="10"/>
        <v>4135</v>
      </c>
      <c r="R66" s="10"/>
    </row>
    <row r="67" spans="1:18" x14ac:dyDescent="0.25">
      <c r="A67" s="12">
        <v>41671</v>
      </c>
      <c r="B67" s="6">
        <f t="shared" si="47"/>
        <v>18540</v>
      </c>
      <c r="C67" s="2">
        <f t="shared" si="49"/>
        <v>18540</v>
      </c>
      <c r="D67" s="2">
        <f t="shared" si="41"/>
        <v>1854</v>
      </c>
      <c r="E67" s="4">
        <f t="shared" si="42"/>
        <v>38934</v>
      </c>
      <c r="F67" s="6">
        <f t="shared" si="48"/>
        <v>16230</v>
      </c>
      <c r="G67" s="2">
        <f t="shared" si="50"/>
        <v>16230</v>
      </c>
      <c r="H67" s="2">
        <f t="shared" si="43"/>
        <v>1623</v>
      </c>
      <c r="I67" s="4">
        <f t="shared" si="44"/>
        <v>34083</v>
      </c>
      <c r="J67" s="3">
        <f t="shared" si="40"/>
        <v>2310</v>
      </c>
      <c r="K67" s="3">
        <f t="shared" si="40"/>
        <v>2310</v>
      </c>
      <c r="L67" s="3">
        <f t="shared" si="40"/>
        <v>231</v>
      </c>
      <c r="M67" s="4">
        <f t="shared" si="40"/>
        <v>4851</v>
      </c>
      <c r="N67" s="3">
        <f t="shared" ref="N67:N68" si="51">ROUND(J67*10%,0)</f>
        <v>231</v>
      </c>
      <c r="O67" s="3">
        <f t="shared" si="46"/>
        <v>485</v>
      </c>
      <c r="P67" s="3">
        <f t="shared" si="9"/>
        <v>716</v>
      </c>
      <c r="Q67" s="4">
        <f t="shared" si="10"/>
        <v>4135</v>
      </c>
      <c r="R67" s="10"/>
    </row>
    <row r="68" spans="1:18" x14ac:dyDescent="0.25">
      <c r="A68" s="12">
        <v>41699</v>
      </c>
      <c r="B68" s="6">
        <f t="shared" si="47"/>
        <v>18540</v>
      </c>
      <c r="C68" s="2">
        <f t="shared" si="49"/>
        <v>18540</v>
      </c>
      <c r="D68" s="2">
        <f t="shared" si="41"/>
        <v>1854</v>
      </c>
      <c r="E68" s="4">
        <f t="shared" si="42"/>
        <v>38934</v>
      </c>
      <c r="F68" s="6">
        <f t="shared" si="48"/>
        <v>16230</v>
      </c>
      <c r="G68" s="2">
        <f t="shared" si="50"/>
        <v>16230</v>
      </c>
      <c r="H68" s="2">
        <f t="shared" si="43"/>
        <v>1623</v>
      </c>
      <c r="I68" s="4">
        <f t="shared" si="44"/>
        <v>34083</v>
      </c>
      <c r="J68" s="3">
        <f t="shared" si="40"/>
        <v>2310</v>
      </c>
      <c r="K68" s="3">
        <f t="shared" si="40"/>
        <v>2310</v>
      </c>
      <c r="L68" s="3">
        <f t="shared" si="40"/>
        <v>231</v>
      </c>
      <c r="M68" s="4">
        <f t="shared" si="40"/>
        <v>4851</v>
      </c>
      <c r="N68" s="3">
        <f t="shared" si="51"/>
        <v>231</v>
      </c>
      <c r="O68" s="3">
        <f t="shared" si="46"/>
        <v>485</v>
      </c>
      <c r="P68" s="3">
        <f t="shared" si="9"/>
        <v>716</v>
      </c>
      <c r="Q68" s="4">
        <f t="shared" si="10"/>
        <v>4135</v>
      </c>
      <c r="R68" s="10"/>
    </row>
    <row r="69" spans="1:18" x14ac:dyDescent="0.25">
      <c r="A69" s="12">
        <v>41730</v>
      </c>
      <c r="B69" s="6">
        <f t="shared" si="47"/>
        <v>18540</v>
      </c>
      <c r="C69" s="2">
        <f t="shared" si="49"/>
        <v>18540</v>
      </c>
      <c r="D69" s="2">
        <f t="shared" si="41"/>
        <v>1854</v>
      </c>
      <c r="E69" s="4">
        <f t="shared" si="42"/>
        <v>38934</v>
      </c>
      <c r="F69" s="6">
        <f t="shared" si="48"/>
        <v>16230</v>
      </c>
      <c r="G69" s="2">
        <f t="shared" si="50"/>
        <v>16230</v>
      </c>
      <c r="H69" s="2">
        <f t="shared" si="43"/>
        <v>1623</v>
      </c>
      <c r="I69" s="4">
        <f t="shared" si="44"/>
        <v>34083</v>
      </c>
      <c r="J69" s="3">
        <f t="shared" si="40"/>
        <v>2310</v>
      </c>
      <c r="K69" s="3">
        <f t="shared" si="40"/>
        <v>2310</v>
      </c>
      <c r="L69" s="3">
        <f t="shared" si="40"/>
        <v>231</v>
      </c>
      <c r="M69" s="4">
        <f t="shared" si="40"/>
        <v>4851</v>
      </c>
      <c r="N69" s="3">
        <v>0</v>
      </c>
      <c r="O69" s="3">
        <f t="shared" si="46"/>
        <v>485</v>
      </c>
      <c r="P69" s="3">
        <f t="shared" si="9"/>
        <v>485</v>
      </c>
      <c r="Q69" s="4">
        <f t="shared" si="10"/>
        <v>4366</v>
      </c>
      <c r="R69" s="10"/>
    </row>
    <row r="70" spans="1:18" x14ac:dyDescent="0.25">
      <c r="A70" s="12">
        <v>41760</v>
      </c>
      <c r="B70" s="6">
        <f t="shared" si="47"/>
        <v>18540</v>
      </c>
      <c r="C70" s="2">
        <f t="shared" si="49"/>
        <v>18540</v>
      </c>
      <c r="D70" s="2">
        <f t="shared" si="41"/>
        <v>1854</v>
      </c>
      <c r="E70" s="4">
        <f t="shared" si="42"/>
        <v>38934</v>
      </c>
      <c r="F70" s="6">
        <f t="shared" si="48"/>
        <v>16230</v>
      </c>
      <c r="G70" s="2">
        <f t="shared" si="50"/>
        <v>16230</v>
      </c>
      <c r="H70" s="2">
        <f t="shared" si="43"/>
        <v>1623</v>
      </c>
      <c r="I70" s="4">
        <f t="shared" si="44"/>
        <v>34083</v>
      </c>
      <c r="J70" s="3">
        <f t="shared" si="40"/>
        <v>2310</v>
      </c>
      <c r="K70" s="3">
        <f t="shared" si="40"/>
        <v>2310</v>
      </c>
      <c r="L70" s="3">
        <f t="shared" si="40"/>
        <v>231</v>
      </c>
      <c r="M70" s="4">
        <f t="shared" si="40"/>
        <v>4851</v>
      </c>
      <c r="N70" s="3">
        <v>0</v>
      </c>
      <c r="O70" s="3">
        <f t="shared" si="46"/>
        <v>485</v>
      </c>
      <c r="P70" s="3">
        <f t="shared" si="9"/>
        <v>485</v>
      </c>
      <c r="Q70" s="4">
        <f t="shared" si="10"/>
        <v>4366</v>
      </c>
      <c r="R70" s="10"/>
    </row>
    <row r="71" spans="1:18" x14ac:dyDescent="0.25">
      <c r="A71" s="12">
        <v>41791</v>
      </c>
      <c r="B71" s="6">
        <f t="shared" si="47"/>
        <v>18540</v>
      </c>
      <c r="C71" s="2">
        <f t="shared" si="49"/>
        <v>18540</v>
      </c>
      <c r="D71" s="2">
        <f t="shared" si="41"/>
        <v>1854</v>
      </c>
      <c r="E71" s="4">
        <f t="shared" si="42"/>
        <v>38934</v>
      </c>
      <c r="F71" s="6">
        <f t="shared" si="48"/>
        <v>16230</v>
      </c>
      <c r="G71" s="2">
        <f t="shared" si="50"/>
        <v>16230</v>
      </c>
      <c r="H71" s="2">
        <f t="shared" si="43"/>
        <v>1623</v>
      </c>
      <c r="I71" s="4">
        <f t="shared" si="44"/>
        <v>34083</v>
      </c>
      <c r="J71" s="3">
        <f t="shared" si="40"/>
        <v>2310</v>
      </c>
      <c r="K71" s="3">
        <f t="shared" si="40"/>
        <v>2310</v>
      </c>
      <c r="L71" s="3">
        <f t="shared" si="40"/>
        <v>231</v>
      </c>
      <c r="M71" s="4">
        <f t="shared" si="40"/>
        <v>4851</v>
      </c>
      <c r="N71" s="3">
        <v>0</v>
      </c>
      <c r="O71" s="3">
        <f t="shared" si="46"/>
        <v>485</v>
      </c>
      <c r="P71" s="3">
        <f t="shared" ref="P71:P113" si="52">N71+O71</f>
        <v>485</v>
      </c>
      <c r="Q71" s="4">
        <f t="shared" ref="Q71:Q113" si="53">M71-P71</f>
        <v>4366</v>
      </c>
      <c r="R71" s="10"/>
    </row>
    <row r="72" spans="1:18" x14ac:dyDescent="0.25">
      <c r="A72" s="12">
        <v>41821</v>
      </c>
      <c r="B72" s="5">
        <f>ROUND(B71*1.03,0-1)</f>
        <v>19100</v>
      </c>
      <c r="C72" s="2">
        <f t="shared" ref="C71:C77" si="54">ROUND(B72/100*107,0)</f>
        <v>20437</v>
      </c>
      <c r="D72" s="2">
        <f t="shared" si="41"/>
        <v>1910</v>
      </c>
      <c r="E72" s="4">
        <f t="shared" si="42"/>
        <v>41447</v>
      </c>
      <c r="F72" s="5">
        <f>ROUND(F71*1.03,0-1)</f>
        <v>16720</v>
      </c>
      <c r="G72" s="2">
        <f t="shared" ref="G72:G78" si="55">ROUND(F72/100*107,0)</f>
        <v>17890</v>
      </c>
      <c r="H72" s="2">
        <f t="shared" si="43"/>
        <v>1672</v>
      </c>
      <c r="I72" s="4">
        <f t="shared" si="44"/>
        <v>36282</v>
      </c>
      <c r="J72" s="3">
        <f t="shared" si="40"/>
        <v>2380</v>
      </c>
      <c r="K72" s="3">
        <f t="shared" si="40"/>
        <v>2547</v>
      </c>
      <c r="L72" s="3">
        <f t="shared" si="40"/>
        <v>238</v>
      </c>
      <c r="M72" s="4">
        <f t="shared" si="40"/>
        <v>5165</v>
      </c>
      <c r="N72" s="3">
        <f>ROUND(J72*7%,0)</f>
        <v>167</v>
      </c>
      <c r="O72" s="3">
        <f t="shared" si="46"/>
        <v>517</v>
      </c>
      <c r="P72" s="3">
        <f t="shared" si="52"/>
        <v>684</v>
      </c>
      <c r="Q72" s="4">
        <f t="shared" si="53"/>
        <v>4481</v>
      </c>
      <c r="R72" s="10"/>
    </row>
    <row r="73" spans="1:18" x14ac:dyDescent="0.25">
      <c r="A73" s="12">
        <v>41852</v>
      </c>
      <c r="B73" s="6">
        <f>B72</f>
        <v>19100</v>
      </c>
      <c r="C73" s="2">
        <f t="shared" si="54"/>
        <v>20437</v>
      </c>
      <c r="D73" s="2">
        <f t="shared" si="41"/>
        <v>1910</v>
      </c>
      <c r="E73" s="4">
        <f t="shared" si="42"/>
        <v>41447</v>
      </c>
      <c r="F73" s="6">
        <f>F72</f>
        <v>16720</v>
      </c>
      <c r="G73" s="2">
        <f t="shared" si="55"/>
        <v>17890</v>
      </c>
      <c r="H73" s="2">
        <f t="shared" si="43"/>
        <v>1672</v>
      </c>
      <c r="I73" s="4">
        <f t="shared" si="44"/>
        <v>36282</v>
      </c>
      <c r="J73" s="3">
        <f t="shared" si="40"/>
        <v>2380</v>
      </c>
      <c r="K73" s="3">
        <f t="shared" si="40"/>
        <v>2547</v>
      </c>
      <c r="L73" s="3">
        <f t="shared" si="40"/>
        <v>238</v>
      </c>
      <c r="M73" s="4">
        <f t="shared" si="40"/>
        <v>5165</v>
      </c>
      <c r="N73" s="3">
        <f>ROUND(J73*7%,0)</f>
        <v>167</v>
      </c>
      <c r="O73" s="3">
        <f t="shared" si="46"/>
        <v>517</v>
      </c>
      <c r="P73" s="3">
        <f t="shared" si="52"/>
        <v>684</v>
      </c>
      <c r="Q73" s="4">
        <f t="shared" si="53"/>
        <v>4481</v>
      </c>
      <c r="R73" s="10"/>
    </row>
    <row r="74" spans="1:18" x14ac:dyDescent="0.25">
      <c r="A74" s="12">
        <v>41883</v>
      </c>
      <c r="B74" s="6">
        <f t="shared" ref="B74:B83" si="56">B73</f>
        <v>19100</v>
      </c>
      <c r="C74" s="2">
        <f t="shared" si="54"/>
        <v>20437</v>
      </c>
      <c r="D74" s="2">
        <f t="shared" si="41"/>
        <v>1910</v>
      </c>
      <c r="E74" s="4">
        <f t="shared" si="42"/>
        <v>41447</v>
      </c>
      <c r="F74" s="6">
        <f t="shared" ref="F74:F83" si="57">F73</f>
        <v>16720</v>
      </c>
      <c r="G74" s="2">
        <f t="shared" si="55"/>
        <v>17890</v>
      </c>
      <c r="H74" s="2">
        <f t="shared" si="43"/>
        <v>1672</v>
      </c>
      <c r="I74" s="4">
        <f t="shared" si="44"/>
        <v>36282</v>
      </c>
      <c r="J74" s="3">
        <f t="shared" si="40"/>
        <v>2380</v>
      </c>
      <c r="K74" s="3">
        <f t="shared" si="40"/>
        <v>2547</v>
      </c>
      <c r="L74" s="3">
        <f t="shared" si="40"/>
        <v>238</v>
      </c>
      <c r="M74" s="4">
        <f t="shared" si="40"/>
        <v>5165</v>
      </c>
      <c r="N74" s="3">
        <v>0</v>
      </c>
      <c r="O74" s="3">
        <f t="shared" si="46"/>
        <v>517</v>
      </c>
      <c r="P74" s="3">
        <f t="shared" si="52"/>
        <v>517</v>
      </c>
      <c r="Q74" s="4">
        <f t="shared" si="53"/>
        <v>4648</v>
      </c>
      <c r="R74" s="10"/>
    </row>
    <row r="75" spans="1:18" x14ac:dyDescent="0.25">
      <c r="A75" s="12">
        <v>41913</v>
      </c>
      <c r="B75" s="6">
        <f t="shared" si="56"/>
        <v>19100</v>
      </c>
      <c r="C75" s="2">
        <f t="shared" si="54"/>
        <v>20437</v>
      </c>
      <c r="D75" s="2">
        <f t="shared" si="41"/>
        <v>1910</v>
      </c>
      <c r="E75" s="4">
        <f t="shared" si="42"/>
        <v>41447</v>
      </c>
      <c r="F75" s="6">
        <f t="shared" si="57"/>
        <v>16720</v>
      </c>
      <c r="G75" s="2">
        <f t="shared" si="55"/>
        <v>17890</v>
      </c>
      <c r="H75" s="2">
        <f t="shared" si="43"/>
        <v>1672</v>
      </c>
      <c r="I75" s="4">
        <f t="shared" si="44"/>
        <v>36282</v>
      </c>
      <c r="J75" s="3">
        <f t="shared" si="40"/>
        <v>2380</v>
      </c>
      <c r="K75" s="3">
        <f t="shared" si="40"/>
        <v>2547</v>
      </c>
      <c r="L75" s="3">
        <f t="shared" si="40"/>
        <v>238</v>
      </c>
      <c r="M75" s="4">
        <f t="shared" si="40"/>
        <v>5165</v>
      </c>
      <c r="N75" s="3">
        <v>0</v>
      </c>
      <c r="O75" s="3">
        <f t="shared" si="46"/>
        <v>517</v>
      </c>
      <c r="P75" s="3">
        <f t="shared" si="52"/>
        <v>517</v>
      </c>
      <c r="Q75" s="4">
        <f t="shared" si="53"/>
        <v>4648</v>
      </c>
      <c r="R75" s="10"/>
    </row>
    <row r="76" spans="1:18" x14ac:dyDescent="0.25">
      <c r="A76" s="12">
        <v>41944</v>
      </c>
      <c r="B76" s="6">
        <f t="shared" si="56"/>
        <v>19100</v>
      </c>
      <c r="C76" s="2">
        <f t="shared" si="54"/>
        <v>20437</v>
      </c>
      <c r="D76" s="2">
        <f t="shared" si="41"/>
        <v>1910</v>
      </c>
      <c r="E76" s="4">
        <f t="shared" si="42"/>
        <v>41447</v>
      </c>
      <c r="F76" s="6">
        <f t="shared" si="57"/>
        <v>16720</v>
      </c>
      <c r="G76" s="2">
        <f t="shared" si="55"/>
        <v>17890</v>
      </c>
      <c r="H76" s="2">
        <f t="shared" si="43"/>
        <v>1672</v>
      </c>
      <c r="I76" s="4">
        <f t="shared" si="44"/>
        <v>36282</v>
      </c>
      <c r="J76" s="3">
        <f t="shared" si="40"/>
        <v>2380</v>
      </c>
      <c r="K76" s="3">
        <f t="shared" si="40"/>
        <v>2547</v>
      </c>
      <c r="L76" s="3">
        <f t="shared" si="40"/>
        <v>238</v>
      </c>
      <c r="M76" s="4">
        <f t="shared" si="40"/>
        <v>5165</v>
      </c>
      <c r="N76" s="3">
        <v>0</v>
      </c>
      <c r="O76" s="3">
        <f t="shared" si="46"/>
        <v>517</v>
      </c>
      <c r="P76" s="3">
        <f t="shared" si="52"/>
        <v>517</v>
      </c>
      <c r="Q76" s="4">
        <f t="shared" si="53"/>
        <v>4648</v>
      </c>
      <c r="R76" s="10"/>
    </row>
    <row r="77" spans="1:18" x14ac:dyDescent="0.25">
      <c r="A77" s="12">
        <v>41974</v>
      </c>
      <c r="B77" s="6">
        <f t="shared" si="56"/>
        <v>19100</v>
      </c>
      <c r="C77" s="2">
        <f t="shared" si="54"/>
        <v>20437</v>
      </c>
      <c r="D77" s="2">
        <f t="shared" si="41"/>
        <v>1910</v>
      </c>
      <c r="E77" s="4">
        <f t="shared" si="42"/>
        <v>41447</v>
      </c>
      <c r="F77" s="6">
        <f t="shared" si="57"/>
        <v>16720</v>
      </c>
      <c r="G77" s="2">
        <f t="shared" si="55"/>
        <v>17890</v>
      </c>
      <c r="H77" s="2">
        <f t="shared" si="43"/>
        <v>1672</v>
      </c>
      <c r="I77" s="4">
        <f t="shared" si="44"/>
        <v>36282</v>
      </c>
      <c r="J77" s="3">
        <f t="shared" si="40"/>
        <v>2380</v>
      </c>
      <c r="K77" s="3">
        <f t="shared" si="40"/>
        <v>2547</v>
      </c>
      <c r="L77" s="3">
        <f t="shared" si="40"/>
        <v>238</v>
      </c>
      <c r="M77" s="4">
        <f t="shared" si="40"/>
        <v>5165</v>
      </c>
      <c r="N77" s="3">
        <v>0</v>
      </c>
      <c r="O77" s="3">
        <f t="shared" si="46"/>
        <v>517</v>
      </c>
      <c r="P77" s="3">
        <f t="shared" si="52"/>
        <v>517</v>
      </c>
      <c r="Q77" s="4">
        <f t="shared" si="53"/>
        <v>4648</v>
      </c>
      <c r="R77" s="10"/>
    </row>
    <row r="78" spans="1:18" x14ac:dyDescent="0.25">
      <c r="A78" s="12">
        <v>42005</v>
      </c>
      <c r="B78" s="6">
        <f t="shared" si="56"/>
        <v>19100</v>
      </c>
      <c r="C78" s="2">
        <f t="shared" ref="C77:C83" si="58">ROUND(B78/100*113,0)</f>
        <v>21583</v>
      </c>
      <c r="D78" s="2">
        <f t="shared" si="41"/>
        <v>1910</v>
      </c>
      <c r="E78" s="4">
        <f t="shared" si="42"/>
        <v>42593</v>
      </c>
      <c r="F78" s="6">
        <f t="shared" si="57"/>
        <v>16720</v>
      </c>
      <c r="G78" s="2">
        <f t="shared" ref="G78:G84" si="59">ROUND(F78/100*113,0)</f>
        <v>18894</v>
      </c>
      <c r="H78" s="2">
        <f t="shared" si="43"/>
        <v>1672</v>
      </c>
      <c r="I78" s="4">
        <f t="shared" si="44"/>
        <v>37286</v>
      </c>
      <c r="J78" s="3">
        <f t="shared" si="40"/>
        <v>2380</v>
      </c>
      <c r="K78" s="3">
        <f t="shared" si="40"/>
        <v>2689</v>
      </c>
      <c r="L78" s="3">
        <f t="shared" si="40"/>
        <v>238</v>
      </c>
      <c r="M78" s="4">
        <f t="shared" si="40"/>
        <v>5307</v>
      </c>
      <c r="N78" s="3">
        <f>ROUND(J78*6%,0)</f>
        <v>143</v>
      </c>
      <c r="O78" s="3">
        <f t="shared" si="46"/>
        <v>531</v>
      </c>
      <c r="P78" s="3">
        <f t="shared" si="52"/>
        <v>674</v>
      </c>
      <c r="Q78" s="4">
        <f t="shared" si="53"/>
        <v>4633</v>
      </c>
      <c r="R78" s="10"/>
    </row>
    <row r="79" spans="1:18" x14ac:dyDescent="0.25">
      <c r="A79" s="12">
        <v>42036</v>
      </c>
      <c r="B79" s="6">
        <f t="shared" si="56"/>
        <v>19100</v>
      </c>
      <c r="C79" s="2">
        <f t="shared" si="58"/>
        <v>21583</v>
      </c>
      <c r="D79" s="2">
        <f t="shared" si="41"/>
        <v>1910</v>
      </c>
      <c r="E79" s="4">
        <f t="shared" si="42"/>
        <v>42593</v>
      </c>
      <c r="F79" s="6">
        <f t="shared" si="57"/>
        <v>16720</v>
      </c>
      <c r="G79" s="2">
        <f t="shared" si="59"/>
        <v>18894</v>
      </c>
      <c r="H79" s="2">
        <f t="shared" si="43"/>
        <v>1672</v>
      </c>
      <c r="I79" s="4">
        <f t="shared" si="44"/>
        <v>37286</v>
      </c>
      <c r="J79" s="3">
        <f t="shared" si="40"/>
        <v>2380</v>
      </c>
      <c r="K79" s="3">
        <f t="shared" si="40"/>
        <v>2689</v>
      </c>
      <c r="L79" s="3">
        <f t="shared" si="40"/>
        <v>238</v>
      </c>
      <c r="M79" s="4">
        <f t="shared" si="40"/>
        <v>5307</v>
      </c>
      <c r="N79" s="3">
        <f t="shared" ref="N79:N80" si="60">ROUND(J79*6%,0)</f>
        <v>143</v>
      </c>
      <c r="O79" s="3">
        <f t="shared" si="46"/>
        <v>531</v>
      </c>
      <c r="P79" s="3">
        <f t="shared" si="52"/>
        <v>674</v>
      </c>
      <c r="Q79" s="4">
        <f t="shared" si="53"/>
        <v>4633</v>
      </c>
      <c r="R79" s="10"/>
    </row>
    <row r="80" spans="1:18" x14ac:dyDescent="0.25">
      <c r="A80" s="12">
        <v>42064</v>
      </c>
      <c r="B80" s="6">
        <f t="shared" si="56"/>
        <v>19100</v>
      </c>
      <c r="C80" s="2">
        <f t="shared" si="58"/>
        <v>21583</v>
      </c>
      <c r="D80" s="2">
        <f t="shared" si="41"/>
        <v>1910</v>
      </c>
      <c r="E80" s="4">
        <f t="shared" si="42"/>
        <v>42593</v>
      </c>
      <c r="F80" s="6">
        <f t="shared" si="57"/>
        <v>16720</v>
      </c>
      <c r="G80" s="2">
        <f t="shared" si="59"/>
        <v>18894</v>
      </c>
      <c r="H80" s="2">
        <f t="shared" si="43"/>
        <v>1672</v>
      </c>
      <c r="I80" s="4">
        <f t="shared" si="44"/>
        <v>37286</v>
      </c>
      <c r="J80" s="3">
        <f t="shared" si="40"/>
        <v>2380</v>
      </c>
      <c r="K80" s="3">
        <f t="shared" si="40"/>
        <v>2689</v>
      </c>
      <c r="L80" s="3">
        <f t="shared" si="40"/>
        <v>238</v>
      </c>
      <c r="M80" s="4">
        <f t="shared" si="40"/>
        <v>5307</v>
      </c>
      <c r="N80" s="3">
        <f t="shared" si="60"/>
        <v>143</v>
      </c>
      <c r="O80" s="3">
        <f t="shared" si="46"/>
        <v>531</v>
      </c>
      <c r="P80" s="3">
        <f t="shared" si="52"/>
        <v>674</v>
      </c>
      <c r="Q80" s="4">
        <f t="shared" si="53"/>
        <v>4633</v>
      </c>
      <c r="R80" s="10"/>
    </row>
    <row r="81" spans="1:18" x14ac:dyDescent="0.25">
      <c r="A81" s="12">
        <v>42095</v>
      </c>
      <c r="B81" s="6">
        <f t="shared" si="56"/>
        <v>19100</v>
      </c>
      <c r="C81" s="2">
        <f t="shared" si="58"/>
        <v>21583</v>
      </c>
      <c r="D81" s="2">
        <f t="shared" si="41"/>
        <v>1910</v>
      </c>
      <c r="E81" s="4">
        <f t="shared" si="42"/>
        <v>42593</v>
      </c>
      <c r="F81" s="6">
        <f t="shared" si="57"/>
        <v>16720</v>
      </c>
      <c r="G81" s="2">
        <f t="shared" si="59"/>
        <v>18894</v>
      </c>
      <c r="H81" s="2">
        <f t="shared" si="43"/>
        <v>1672</v>
      </c>
      <c r="I81" s="4">
        <f t="shared" si="44"/>
        <v>37286</v>
      </c>
      <c r="J81" s="3">
        <f t="shared" si="40"/>
        <v>2380</v>
      </c>
      <c r="K81" s="3">
        <f t="shared" si="40"/>
        <v>2689</v>
      </c>
      <c r="L81" s="3">
        <f t="shared" si="40"/>
        <v>238</v>
      </c>
      <c r="M81" s="4">
        <f t="shared" si="40"/>
        <v>5307</v>
      </c>
      <c r="N81" s="3">
        <v>0</v>
      </c>
      <c r="O81" s="3">
        <f t="shared" si="46"/>
        <v>531</v>
      </c>
      <c r="P81" s="3">
        <f t="shared" si="52"/>
        <v>531</v>
      </c>
      <c r="Q81" s="4">
        <f t="shared" si="53"/>
        <v>4776</v>
      </c>
      <c r="R81" s="10"/>
    </row>
    <row r="82" spans="1:18" x14ac:dyDescent="0.25">
      <c r="A82" s="12">
        <v>42125</v>
      </c>
      <c r="B82" s="6">
        <f t="shared" si="56"/>
        <v>19100</v>
      </c>
      <c r="C82" s="2">
        <f t="shared" si="58"/>
        <v>21583</v>
      </c>
      <c r="D82" s="2">
        <f t="shared" si="41"/>
        <v>1910</v>
      </c>
      <c r="E82" s="4">
        <f t="shared" si="42"/>
        <v>42593</v>
      </c>
      <c r="F82" s="6">
        <f t="shared" si="57"/>
        <v>16720</v>
      </c>
      <c r="G82" s="2">
        <f t="shared" si="59"/>
        <v>18894</v>
      </c>
      <c r="H82" s="2">
        <f t="shared" si="43"/>
        <v>1672</v>
      </c>
      <c r="I82" s="4">
        <f t="shared" si="44"/>
        <v>37286</v>
      </c>
      <c r="J82" s="3">
        <f t="shared" si="40"/>
        <v>2380</v>
      </c>
      <c r="K82" s="3">
        <f t="shared" si="40"/>
        <v>2689</v>
      </c>
      <c r="L82" s="3">
        <f t="shared" si="40"/>
        <v>238</v>
      </c>
      <c r="M82" s="4">
        <f t="shared" si="40"/>
        <v>5307</v>
      </c>
      <c r="N82" s="3">
        <v>0</v>
      </c>
      <c r="O82" s="3">
        <f t="shared" si="46"/>
        <v>531</v>
      </c>
      <c r="P82" s="3">
        <f t="shared" si="52"/>
        <v>531</v>
      </c>
      <c r="Q82" s="4">
        <f t="shared" si="53"/>
        <v>4776</v>
      </c>
      <c r="R82" s="10"/>
    </row>
    <row r="83" spans="1:18" x14ac:dyDescent="0.25">
      <c r="A83" s="12">
        <v>42156</v>
      </c>
      <c r="B83" s="6">
        <f t="shared" si="56"/>
        <v>19100</v>
      </c>
      <c r="C83" s="2">
        <f t="shared" si="58"/>
        <v>21583</v>
      </c>
      <c r="D83" s="2">
        <f t="shared" si="41"/>
        <v>1910</v>
      </c>
      <c r="E83" s="4">
        <f t="shared" si="42"/>
        <v>42593</v>
      </c>
      <c r="F83" s="6">
        <f t="shared" si="57"/>
        <v>16720</v>
      </c>
      <c r="G83" s="2">
        <f t="shared" si="59"/>
        <v>18894</v>
      </c>
      <c r="H83" s="2">
        <f t="shared" si="43"/>
        <v>1672</v>
      </c>
      <c r="I83" s="4">
        <f t="shared" si="44"/>
        <v>37286</v>
      </c>
      <c r="J83" s="3">
        <f t="shared" si="40"/>
        <v>2380</v>
      </c>
      <c r="K83" s="3">
        <f t="shared" si="40"/>
        <v>2689</v>
      </c>
      <c r="L83" s="3">
        <f t="shared" si="40"/>
        <v>238</v>
      </c>
      <c r="M83" s="4">
        <f t="shared" si="40"/>
        <v>5307</v>
      </c>
      <c r="N83" s="3">
        <v>0</v>
      </c>
      <c r="O83" s="3">
        <f t="shared" si="46"/>
        <v>531</v>
      </c>
      <c r="P83" s="3">
        <f t="shared" si="52"/>
        <v>531</v>
      </c>
      <c r="Q83" s="4">
        <f t="shared" si="53"/>
        <v>4776</v>
      </c>
      <c r="R83" s="10"/>
    </row>
    <row r="84" spans="1:18" x14ac:dyDescent="0.25">
      <c r="A84" s="12">
        <v>42186</v>
      </c>
      <c r="B84" s="5">
        <f>ROUND(B83*1.03,0-1)</f>
        <v>19670</v>
      </c>
      <c r="C84" s="2">
        <f t="shared" ref="C83:C89" si="61">ROUND(B84/100*119,0)</f>
        <v>23407</v>
      </c>
      <c r="D84" s="2">
        <f t="shared" si="41"/>
        <v>1967</v>
      </c>
      <c r="E84" s="4">
        <f t="shared" si="42"/>
        <v>45044</v>
      </c>
      <c r="F84" s="5">
        <f>ROUND(F83*1.03,0-1)</f>
        <v>17220</v>
      </c>
      <c r="G84" s="2">
        <f t="shared" ref="G84:G90" si="62">ROUND(F84/100*119,0)</f>
        <v>20492</v>
      </c>
      <c r="H84" s="3">
        <f>F84*[1]FACE!$B$63</f>
        <v>1722</v>
      </c>
      <c r="I84" s="4">
        <f t="shared" si="44"/>
        <v>39434</v>
      </c>
      <c r="J84" s="3">
        <f t="shared" ref="J84:M111" si="63">B84-F84</f>
        <v>2450</v>
      </c>
      <c r="K84" s="3">
        <f t="shared" si="63"/>
        <v>2915</v>
      </c>
      <c r="L84" s="3">
        <f t="shared" si="63"/>
        <v>245</v>
      </c>
      <c r="M84" s="4">
        <f t="shared" si="63"/>
        <v>5610</v>
      </c>
      <c r="N84" s="3">
        <f>ROUND(J84*6%,0)</f>
        <v>147</v>
      </c>
      <c r="O84" s="3">
        <f t="shared" si="46"/>
        <v>561</v>
      </c>
      <c r="P84" s="3">
        <f t="shared" si="52"/>
        <v>708</v>
      </c>
      <c r="Q84" s="4">
        <f t="shared" si="53"/>
        <v>4902</v>
      </c>
      <c r="R84" s="10"/>
    </row>
    <row r="85" spans="1:18" x14ac:dyDescent="0.25">
      <c r="A85" s="12">
        <v>42217</v>
      </c>
      <c r="B85" s="6">
        <f>B84</f>
        <v>19670</v>
      </c>
      <c r="C85" s="2">
        <f t="shared" si="61"/>
        <v>23407</v>
      </c>
      <c r="D85" s="2">
        <f t="shared" si="41"/>
        <v>1967</v>
      </c>
      <c r="E85" s="4">
        <f t="shared" si="42"/>
        <v>45044</v>
      </c>
      <c r="F85" s="6">
        <f>F84</f>
        <v>17220</v>
      </c>
      <c r="G85" s="2">
        <f t="shared" si="62"/>
        <v>20492</v>
      </c>
      <c r="H85" s="3">
        <f>F85*[1]FACE!$B$63</f>
        <v>1722</v>
      </c>
      <c r="I85" s="4">
        <f t="shared" si="44"/>
        <v>39434</v>
      </c>
      <c r="J85" s="3">
        <f t="shared" si="63"/>
        <v>2450</v>
      </c>
      <c r="K85" s="3">
        <f t="shared" si="63"/>
        <v>2915</v>
      </c>
      <c r="L85" s="3">
        <f t="shared" si="63"/>
        <v>245</v>
      </c>
      <c r="M85" s="4">
        <f t="shared" si="63"/>
        <v>5610</v>
      </c>
      <c r="N85" s="3">
        <f>ROUND(J85*6%,0)</f>
        <v>147</v>
      </c>
      <c r="O85" s="3">
        <f t="shared" si="46"/>
        <v>561</v>
      </c>
      <c r="P85" s="3">
        <f t="shared" si="52"/>
        <v>708</v>
      </c>
      <c r="Q85" s="4">
        <f t="shared" si="53"/>
        <v>4902</v>
      </c>
      <c r="R85" s="10"/>
    </row>
    <row r="86" spans="1:18" x14ac:dyDescent="0.25">
      <c r="A86" s="12">
        <v>42248</v>
      </c>
      <c r="B86" s="6">
        <f t="shared" ref="B86:B95" si="64">B85</f>
        <v>19670</v>
      </c>
      <c r="C86" s="2">
        <f t="shared" si="61"/>
        <v>23407</v>
      </c>
      <c r="D86" s="2">
        <f t="shared" si="41"/>
        <v>1967</v>
      </c>
      <c r="E86" s="4">
        <f t="shared" si="42"/>
        <v>45044</v>
      </c>
      <c r="F86" s="6">
        <f t="shared" ref="F86:F95" si="65">F85</f>
        <v>17220</v>
      </c>
      <c r="G86" s="2">
        <f t="shared" si="62"/>
        <v>20492</v>
      </c>
      <c r="H86" s="3">
        <f>F86*[1]FACE!$B$63</f>
        <v>1722</v>
      </c>
      <c r="I86" s="4">
        <f t="shared" si="44"/>
        <v>39434</v>
      </c>
      <c r="J86" s="3">
        <f t="shared" si="63"/>
        <v>2450</v>
      </c>
      <c r="K86" s="3">
        <f t="shared" si="63"/>
        <v>2915</v>
      </c>
      <c r="L86" s="3">
        <f t="shared" si="63"/>
        <v>245</v>
      </c>
      <c r="M86" s="4">
        <f t="shared" si="63"/>
        <v>5610</v>
      </c>
      <c r="N86" s="3">
        <v>0</v>
      </c>
      <c r="O86" s="3">
        <f t="shared" si="46"/>
        <v>561</v>
      </c>
      <c r="P86" s="3">
        <f t="shared" si="52"/>
        <v>561</v>
      </c>
      <c r="Q86" s="4">
        <f t="shared" si="53"/>
        <v>5049</v>
      </c>
      <c r="R86" s="10"/>
    </row>
    <row r="87" spans="1:18" x14ac:dyDescent="0.25">
      <c r="A87" s="12">
        <v>42278</v>
      </c>
      <c r="B87" s="6">
        <f t="shared" si="64"/>
        <v>19670</v>
      </c>
      <c r="C87" s="2">
        <f t="shared" si="61"/>
        <v>23407</v>
      </c>
      <c r="D87" s="2">
        <f t="shared" si="41"/>
        <v>1967</v>
      </c>
      <c r="E87" s="4">
        <f t="shared" si="42"/>
        <v>45044</v>
      </c>
      <c r="F87" s="6">
        <f t="shared" si="65"/>
        <v>17220</v>
      </c>
      <c r="G87" s="2">
        <f t="shared" si="62"/>
        <v>20492</v>
      </c>
      <c r="H87" s="3">
        <f>F87*[1]FACE!$B$63</f>
        <v>1722</v>
      </c>
      <c r="I87" s="4">
        <f t="shared" si="44"/>
        <v>39434</v>
      </c>
      <c r="J87" s="3">
        <f t="shared" si="63"/>
        <v>2450</v>
      </c>
      <c r="K87" s="3">
        <f t="shared" si="63"/>
        <v>2915</v>
      </c>
      <c r="L87" s="3">
        <f t="shared" si="63"/>
        <v>245</v>
      </c>
      <c r="M87" s="4">
        <f t="shared" si="63"/>
        <v>5610</v>
      </c>
      <c r="N87" s="3">
        <v>0</v>
      </c>
      <c r="O87" s="3">
        <f t="shared" si="46"/>
        <v>561</v>
      </c>
      <c r="P87" s="3">
        <f t="shared" si="52"/>
        <v>561</v>
      </c>
      <c r="Q87" s="4">
        <f t="shared" si="53"/>
        <v>5049</v>
      </c>
      <c r="R87" s="10"/>
    </row>
    <row r="88" spans="1:18" x14ac:dyDescent="0.25">
      <c r="A88" s="12">
        <v>42309</v>
      </c>
      <c r="B88" s="6">
        <f t="shared" si="64"/>
        <v>19670</v>
      </c>
      <c r="C88" s="2">
        <f t="shared" si="61"/>
        <v>23407</v>
      </c>
      <c r="D88" s="2">
        <f t="shared" si="41"/>
        <v>1967</v>
      </c>
      <c r="E88" s="4">
        <f t="shared" si="42"/>
        <v>45044</v>
      </c>
      <c r="F88" s="6">
        <f t="shared" si="65"/>
        <v>17220</v>
      </c>
      <c r="G88" s="2">
        <f t="shared" si="62"/>
        <v>20492</v>
      </c>
      <c r="H88" s="3">
        <f>F88*[1]FACE!$B$63</f>
        <v>1722</v>
      </c>
      <c r="I88" s="4">
        <f t="shared" si="44"/>
        <v>39434</v>
      </c>
      <c r="J88" s="3">
        <f t="shared" si="63"/>
        <v>2450</v>
      </c>
      <c r="K88" s="3">
        <f t="shared" si="63"/>
        <v>2915</v>
      </c>
      <c r="L88" s="3">
        <f t="shared" si="63"/>
        <v>245</v>
      </c>
      <c r="M88" s="4">
        <f t="shared" si="63"/>
        <v>5610</v>
      </c>
      <c r="N88" s="3">
        <v>0</v>
      </c>
      <c r="O88" s="3">
        <f t="shared" si="46"/>
        <v>561</v>
      </c>
      <c r="P88" s="3">
        <f t="shared" si="52"/>
        <v>561</v>
      </c>
      <c r="Q88" s="4">
        <f t="shared" si="53"/>
        <v>5049</v>
      </c>
      <c r="R88" s="10"/>
    </row>
    <row r="89" spans="1:18" x14ac:dyDescent="0.25">
      <c r="A89" s="12">
        <v>42339</v>
      </c>
      <c r="B89" s="6">
        <f t="shared" si="64"/>
        <v>19670</v>
      </c>
      <c r="C89" s="2">
        <f t="shared" si="61"/>
        <v>23407</v>
      </c>
      <c r="D89" s="2">
        <f t="shared" si="41"/>
        <v>1967</v>
      </c>
      <c r="E89" s="4">
        <f t="shared" si="42"/>
        <v>45044</v>
      </c>
      <c r="F89" s="6">
        <f t="shared" si="65"/>
        <v>17220</v>
      </c>
      <c r="G89" s="2">
        <f t="shared" si="62"/>
        <v>20492</v>
      </c>
      <c r="H89" s="3">
        <f>F89*[1]FACE!$B$63</f>
        <v>1722</v>
      </c>
      <c r="I89" s="4">
        <f t="shared" si="44"/>
        <v>39434</v>
      </c>
      <c r="J89" s="3">
        <f t="shared" si="63"/>
        <v>2450</v>
      </c>
      <c r="K89" s="3">
        <f t="shared" si="63"/>
        <v>2915</v>
      </c>
      <c r="L89" s="3">
        <f t="shared" si="63"/>
        <v>245</v>
      </c>
      <c r="M89" s="4">
        <f t="shared" si="63"/>
        <v>5610</v>
      </c>
      <c r="N89" s="3">
        <v>0</v>
      </c>
      <c r="O89" s="3">
        <f t="shared" si="46"/>
        <v>561</v>
      </c>
      <c r="P89" s="3">
        <f t="shared" si="52"/>
        <v>561</v>
      </c>
      <c r="Q89" s="4">
        <f t="shared" si="53"/>
        <v>5049</v>
      </c>
      <c r="R89" s="10"/>
    </row>
    <row r="90" spans="1:18" x14ac:dyDescent="0.25">
      <c r="A90" s="12">
        <v>42370</v>
      </c>
      <c r="B90" s="6">
        <f t="shared" si="64"/>
        <v>19670</v>
      </c>
      <c r="C90" s="2">
        <f t="shared" ref="C89:C95" si="66">ROUND(B90/100*125,0)</f>
        <v>24588</v>
      </c>
      <c r="D90" s="2">
        <f t="shared" si="41"/>
        <v>1967</v>
      </c>
      <c r="E90" s="4">
        <f t="shared" si="42"/>
        <v>46225</v>
      </c>
      <c r="F90" s="6">
        <f t="shared" si="65"/>
        <v>17220</v>
      </c>
      <c r="G90" s="2">
        <f t="shared" ref="G90:G96" si="67">ROUND(F90/100*125,0)</f>
        <v>21525</v>
      </c>
      <c r="H90" s="3">
        <f>F90*[1]FACE!$B$63</f>
        <v>1722</v>
      </c>
      <c r="I90" s="4">
        <f t="shared" si="44"/>
        <v>40467</v>
      </c>
      <c r="J90" s="3">
        <f t="shared" si="63"/>
        <v>2450</v>
      </c>
      <c r="K90" s="3">
        <f t="shared" si="63"/>
        <v>3063</v>
      </c>
      <c r="L90" s="3">
        <f t="shared" si="63"/>
        <v>245</v>
      </c>
      <c r="M90" s="4">
        <f t="shared" si="63"/>
        <v>5758</v>
      </c>
      <c r="N90" s="3">
        <f>ROUND(J90*6%,0)</f>
        <v>147</v>
      </c>
      <c r="O90" s="3">
        <f t="shared" si="46"/>
        <v>576</v>
      </c>
      <c r="P90" s="3">
        <f t="shared" si="52"/>
        <v>723</v>
      </c>
      <c r="Q90" s="4">
        <f t="shared" si="53"/>
        <v>5035</v>
      </c>
      <c r="R90" s="10"/>
    </row>
    <row r="91" spans="1:18" x14ac:dyDescent="0.25">
      <c r="A91" s="12">
        <v>42401</v>
      </c>
      <c r="B91" s="6">
        <f t="shared" si="64"/>
        <v>19670</v>
      </c>
      <c r="C91" s="2">
        <f t="shared" si="66"/>
        <v>24588</v>
      </c>
      <c r="D91" s="2">
        <f t="shared" si="41"/>
        <v>1967</v>
      </c>
      <c r="E91" s="4">
        <f t="shared" si="42"/>
        <v>46225</v>
      </c>
      <c r="F91" s="6">
        <f t="shared" si="65"/>
        <v>17220</v>
      </c>
      <c r="G91" s="2">
        <f t="shared" si="67"/>
        <v>21525</v>
      </c>
      <c r="H91" s="3">
        <f>F91*[1]FACE!$B$63</f>
        <v>1722</v>
      </c>
      <c r="I91" s="4">
        <f t="shared" si="44"/>
        <v>40467</v>
      </c>
      <c r="J91" s="3">
        <f t="shared" si="63"/>
        <v>2450</v>
      </c>
      <c r="K91" s="3">
        <f t="shared" si="63"/>
        <v>3063</v>
      </c>
      <c r="L91" s="3">
        <f t="shared" si="63"/>
        <v>245</v>
      </c>
      <c r="M91" s="4">
        <f t="shared" si="63"/>
        <v>5758</v>
      </c>
      <c r="N91" s="3">
        <f>ROUND(J91*6%,0)</f>
        <v>147</v>
      </c>
      <c r="O91" s="3">
        <f t="shared" si="46"/>
        <v>576</v>
      </c>
      <c r="P91" s="3">
        <f t="shared" si="52"/>
        <v>723</v>
      </c>
      <c r="Q91" s="4">
        <f t="shared" si="53"/>
        <v>5035</v>
      </c>
      <c r="R91" s="10"/>
    </row>
    <row r="92" spans="1:18" x14ac:dyDescent="0.25">
      <c r="A92" s="12">
        <v>42430</v>
      </c>
      <c r="B92" s="6">
        <f t="shared" si="64"/>
        <v>19670</v>
      </c>
      <c r="C92" s="2">
        <f t="shared" si="66"/>
        <v>24588</v>
      </c>
      <c r="D92" s="2">
        <f t="shared" si="41"/>
        <v>1967</v>
      </c>
      <c r="E92" s="4">
        <f t="shared" si="42"/>
        <v>46225</v>
      </c>
      <c r="F92" s="6">
        <f t="shared" si="65"/>
        <v>17220</v>
      </c>
      <c r="G92" s="2">
        <f t="shared" si="67"/>
        <v>21525</v>
      </c>
      <c r="H92" s="3">
        <f>F92*[1]FACE!$B$63</f>
        <v>1722</v>
      </c>
      <c r="I92" s="4">
        <f t="shared" si="44"/>
        <v>40467</v>
      </c>
      <c r="J92" s="3">
        <f t="shared" si="63"/>
        <v>2450</v>
      </c>
      <c r="K92" s="3">
        <f t="shared" si="63"/>
        <v>3063</v>
      </c>
      <c r="L92" s="3">
        <f t="shared" si="63"/>
        <v>245</v>
      </c>
      <c r="M92" s="4">
        <f t="shared" si="63"/>
        <v>5758</v>
      </c>
      <c r="N92" s="3">
        <f>ROUND(J92*6%,0)</f>
        <v>147</v>
      </c>
      <c r="O92" s="3">
        <f t="shared" si="46"/>
        <v>576</v>
      </c>
      <c r="P92" s="3">
        <f t="shared" si="52"/>
        <v>723</v>
      </c>
      <c r="Q92" s="4">
        <f t="shared" si="53"/>
        <v>5035</v>
      </c>
      <c r="R92" s="10"/>
    </row>
    <row r="93" spans="1:18" x14ac:dyDescent="0.25">
      <c r="A93" s="12">
        <v>42461</v>
      </c>
      <c r="B93" s="6">
        <f t="shared" si="64"/>
        <v>19670</v>
      </c>
      <c r="C93" s="2">
        <f t="shared" si="66"/>
        <v>24588</v>
      </c>
      <c r="D93" s="2">
        <f t="shared" si="41"/>
        <v>1967</v>
      </c>
      <c r="E93" s="4">
        <f t="shared" si="42"/>
        <v>46225</v>
      </c>
      <c r="F93" s="6">
        <f t="shared" si="65"/>
        <v>17220</v>
      </c>
      <c r="G93" s="2">
        <f t="shared" si="67"/>
        <v>21525</v>
      </c>
      <c r="H93" s="3">
        <f>F93*[1]FACE!$B$63</f>
        <v>1722</v>
      </c>
      <c r="I93" s="4">
        <f t="shared" si="44"/>
        <v>40467</v>
      </c>
      <c r="J93" s="3">
        <f t="shared" si="63"/>
        <v>2450</v>
      </c>
      <c r="K93" s="3">
        <f t="shared" si="63"/>
        <v>3063</v>
      </c>
      <c r="L93" s="3">
        <f t="shared" si="63"/>
        <v>245</v>
      </c>
      <c r="M93" s="4">
        <f t="shared" si="63"/>
        <v>5758</v>
      </c>
      <c r="N93" s="3">
        <v>0</v>
      </c>
      <c r="O93" s="3">
        <f t="shared" si="46"/>
        <v>576</v>
      </c>
      <c r="P93" s="3">
        <f t="shared" si="52"/>
        <v>576</v>
      </c>
      <c r="Q93" s="4">
        <f t="shared" si="53"/>
        <v>5182</v>
      </c>
      <c r="R93" s="10"/>
    </row>
    <row r="94" spans="1:18" x14ac:dyDescent="0.25">
      <c r="A94" s="12">
        <v>42491</v>
      </c>
      <c r="B94" s="6">
        <f t="shared" si="64"/>
        <v>19670</v>
      </c>
      <c r="C94" s="2">
        <f t="shared" si="66"/>
        <v>24588</v>
      </c>
      <c r="D94" s="2">
        <f t="shared" si="41"/>
        <v>1967</v>
      </c>
      <c r="E94" s="4">
        <f t="shared" si="42"/>
        <v>46225</v>
      </c>
      <c r="F94" s="6">
        <f t="shared" si="65"/>
        <v>17220</v>
      </c>
      <c r="G94" s="2">
        <f t="shared" si="67"/>
        <v>21525</v>
      </c>
      <c r="H94" s="3">
        <f>F94*[1]FACE!$B$63</f>
        <v>1722</v>
      </c>
      <c r="I94" s="4">
        <f t="shared" si="44"/>
        <v>40467</v>
      </c>
      <c r="J94" s="3">
        <f t="shared" si="63"/>
        <v>2450</v>
      </c>
      <c r="K94" s="3">
        <f t="shared" si="63"/>
        <v>3063</v>
      </c>
      <c r="L94" s="3">
        <f t="shared" si="63"/>
        <v>245</v>
      </c>
      <c r="M94" s="4">
        <f t="shared" si="63"/>
        <v>5758</v>
      </c>
      <c r="N94" s="3">
        <v>0</v>
      </c>
      <c r="O94" s="3">
        <f t="shared" si="46"/>
        <v>576</v>
      </c>
      <c r="P94" s="3">
        <f t="shared" si="52"/>
        <v>576</v>
      </c>
      <c r="Q94" s="4">
        <f t="shared" si="53"/>
        <v>5182</v>
      </c>
      <c r="R94" s="10"/>
    </row>
    <row r="95" spans="1:18" x14ac:dyDescent="0.25">
      <c r="A95" s="12">
        <v>42522</v>
      </c>
      <c r="B95" s="6">
        <f t="shared" si="64"/>
        <v>19670</v>
      </c>
      <c r="C95" s="2">
        <f t="shared" si="66"/>
        <v>24588</v>
      </c>
      <c r="D95" s="2">
        <f t="shared" si="41"/>
        <v>1967</v>
      </c>
      <c r="E95" s="4">
        <f t="shared" si="42"/>
        <v>46225</v>
      </c>
      <c r="F95" s="6">
        <f t="shared" si="65"/>
        <v>17220</v>
      </c>
      <c r="G95" s="2">
        <f t="shared" si="67"/>
        <v>21525</v>
      </c>
      <c r="H95" s="3">
        <f>F95*[1]FACE!$B$63</f>
        <v>1722</v>
      </c>
      <c r="I95" s="4">
        <f t="shared" si="44"/>
        <v>40467</v>
      </c>
      <c r="J95" s="3">
        <f t="shared" si="63"/>
        <v>2450</v>
      </c>
      <c r="K95" s="3">
        <f t="shared" si="63"/>
        <v>3063</v>
      </c>
      <c r="L95" s="3">
        <f t="shared" si="63"/>
        <v>245</v>
      </c>
      <c r="M95" s="4">
        <f t="shared" si="63"/>
        <v>5758</v>
      </c>
      <c r="N95" s="3">
        <v>0</v>
      </c>
      <c r="O95" s="3">
        <f t="shared" si="46"/>
        <v>576</v>
      </c>
      <c r="P95" s="3">
        <f t="shared" si="52"/>
        <v>576</v>
      </c>
      <c r="Q95" s="4">
        <f t="shared" si="53"/>
        <v>5182</v>
      </c>
      <c r="R95" s="10"/>
    </row>
    <row r="96" spans="1:18" x14ac:dyDescent="0.25">
      <c r="A96" s="12">
        <v>42552</v>
      </c>
      <c r="B96" s="5">
        <f>ROUND(B95*1.03,0-1)</f>
        <v>20260</v>
      </c>
      <c r="C96" s="2">
        <f t="shared" ref="C95:C101" si="68">ROUND(B96/100*132,0)</f>
        <v>26743</v>
      </c>
      <c r="D96" s="2">
        <f t="shared" si="41"/>
        <v>2026</v>
      </c>
      <c r="E96" s="4">
        <f t="shared" si="42"/>
        <v>49029</v>
      </c>
      <c r="F96" s="5">
        <f>ROUND(F95*1.03,0-1)</f>
        <v>17740</v>
      </c>
      <c r="G96" s="2">
        <f t="shared" ref="G96:G102" si="69">ROUND(F96/100*132,0)</f>
        <v>23417</v>
      </c>
      <c r="H96" s="3">
        <f>F96*[1]FACE!$B$63</f>
        <v>1774</v>
      </c>
      <c r="I96" s="4">
        <f t="shared" si="44"/>
        <v>42931</v>
      </c>
      <c r="J96" s="3">
        <f t="shared" si="63"/>
        <v>2520</v>
      </c>
      <c r="K96" s="3">
        <f t="shared" si="63"/>
        <v>3326</v>
      </c>
      <c r="L96" s="3">
        <f t="shared" si="63"/>
        <v>252</v>
      </c>
      <c r="M96" s="4">
        <f t="shared" si="63"/>
        <v>6098</v>
      </c>
      <c r="N96" s="3">
        <f>ROUND(J96*7%,0)</f>
        <v>176</v>
      </c>
      <c r="O96" s="3">
        <f t="shared" si="46"/>
        <v>610</v>
      </c>
      <c r="P96" s="3">
        <f t="shared" si="52"/>
        <v>786</v>
      </c>
      <c r="Q96" s="4">
        <f t="shared" si="53"/>
        <v>5312</v>
      </c>
      <c r="R96" s="10"/>
    </row>
    <row r="97" spans="1:18" x14ac:dyDescent="0.25">
      <c r="A97" s="12">
        <v>42583</v>
      </c>
      <c r="B97" s="6">
        <f>B96</f>
        <v>20260</v>
      </c>
      <c r="C97" s="2">
        <f t="shared" si="68"/>
        <v>26743</v>
      </c>
      <c r="D97" s="2">
        <f t="shared" si="41"/>
        <v>2026</v>
      </c>
      <c r="E97" s="4">
        <f t="shared" si="42"/>
        <v>49029</v>
      </c>
      <c r="F97" s="6">
        <f>F96</f>
        <v>17740</v>
      </c>
      <c r="G97" s="2">
        <f t="shared" si="69"/>
        <v>23417</v>
      </c>
      <c r="H97" s="3">
        <f>F97*[1]FACE!$B$63</f>
        <v>1774</v>
      </c>
      <c r="I97" s="4">
        <f t="shared" si="44"/>
        <v>42931</v>
      </c>
      <c r="J97" s="3">
        <f t="shared" si="63"/>
        <v>2520</v>
      </c>
      <c r="K97" s="3">
        <f t="shared" si="63"/>
        <v>3326</v>
      </c>
      <c r="L97" s="3">
        <f t="shared" si="63"/>
        <v>252</v>
      </c>
      <c r="M97" s="4">
        <f t="shared" si="63"/>
        <v>6098</v>
      </c>
      <c r="N97" s="3">
        <f t="shared" ref="N97:N99" si="70">ROUND(J97*7%,0)</f>
        <v>176</v>
      </c>
      <c r="O97" s="3">
        <f t="shared" si="46"/>
        <v>610</v>
      </c>
      <c r="P97" s="3">
        <f t="shared" si="52"/>
        <v>786</v>
      </c>
      <c r="Q97" s="4">
        <f t="shared" si="53"/>
        <v>5312</v>
      </c>
      <c r="R97" s="10"/>
    </row>
    <row r="98" spans="1:18" x14ac:dyDescent="0.25">
      <c r="A98" s="12">
        <v>42614</v>
      </c>
      <c r="B98" s="6">
        <f t="shared" ref="B98:B107" si="71">B97</f>
        <v>20260</v>
      </c>
      <c r="C98" s="2">
        <f t="shared" si="68"/>
        <v>26743</v>
      </c>
      <c r="D98" s="2">
        <f t="shared" si="41"/>
        <v>2026</v>
      </c>
      <c r="E98" s="4">
        <f t="shared" si="42"/>
        <v>49029</v>
      </c>
      <c r="F98" s="6">
        <f t="shared" ref="F98:F107" si="72">F97</f>
        <v>17740</v>
      </c>
      <c r="G98" s="2">
        <f t="shared" si="69"/>
        <v>23417</v>
      </c>
      <c r="H98" s="3">
        <f>F98*[1]FACE!$B$63</f>
        <v>1774</v>
      </c>
      <c r="I98" s="4">
        <f t="shared" si="44"/>
        <v>42931</v>
      </c>
      <c r="J98" s="3">
        <f t="shared" si="63"/>
        <v>2520</v>
      </c>
      <c r="K98" s="3">
        <f t="shared" si="63"/>
        <v>3326</v>
      </c>
      <c r="L98" s="3">
        <f t="shared" si="63"/>
        <v>252</v>
      </c>
      <c r="M98" s="4">
        <f t="shared" si="63"/>
        <v>6098</v>
      </c>
      <c r="N98" s="3">
        <f t="shared" si="70"/>
        <v>176</v>
      </c>
      <c r="O98" s="3">
        <f t="shared" si="46"/>
        <v>610</v>
      </c>
      <c r="P98" s="3">
        <f t="shared" si="52"/>
        <v>786</v>
      </c>
      <c r="Q98" s="4">
        <f t="shared" si="53"/>
        <v>5312</v>
      </c>
      <c r="R98" s="10"/>
    </row>
    <row r="99" spans="1:18" x14ac:dyDescent="0.25">
      <c r="A99" s="12">
        <v>42644</v>
      </c>
      <c r="B99" s="6">
        <f t="shared" si="71"/>
        <v>20260</v>
      </c>
      <c r="C99" s="2">
        <f t="shared" si="68"/>
        <v>26743</v>
      </c>
      <c r="D99" s="2">
        <f t="shared" si="41"/>
        <v>2026</v>
      </c>
      <c r="E99" s="4">
        <f t="shared" si="42"/>
        <v>49029</v>
      </c>
      <c r="F99" s="6">
        <f t="shared" si="72"/>
        <v>17740</v>
      </c>
      <c r="G99" s="2">
        <f t="shared" si="69"/>
        <v>23417</v>
      </c>
      <c r="H99" s="3">
        <f>F99*[1]FACE!$B$63</f>
        <v>1774</v>
      </c>
      <c r="I99" s="4">
        <f t="shared" si="44"/>
        <v>42931</v>
      </c>
      <c r="J99" s="3">
        <f t="shared" si="63"/>
        <v>2520</v>
      </c>
      <c r="K99" s="3">
        <f t="shared" si="63"/>
        <v>3326</v>
      </c>
      <c r="L99" s="3">
        <f t="shared" si="63"/>
        <v>252</v>
      </c>
      <c r="M99" s="4">
        <f t="shared" si="63"/>
        <v>6098</v>
      </c>
      <c r="N99" s="3">
        <f t="shared" si="70"/>
        <v>176</v>
      </c>
      <c r="O99" s="3">
        <f t="shared" si="46"/>
        <v>610</v>
      </c>
      <c r="P99" s="3">
        <f t="shared" si="52"/>
        <v>786</v>
      </c>
      <c r="Q99" s="4">
        <f t="shared" si="53"/>
        <v>5312</v>
      </c>
      <c r="R99" s="10"/>
    </row>
    <row r="100" spans="1:18" x14ac:dyDescent="0.25">
      <c r="A100" s="12">
        <v>42675</v>
      </c>
      <c r="B100" s="6">
        <f t="shared" si="71"/>
        <v>20260</v>
      </c>
      <c r="C100" s="2">
        <f t="shared" si="68"/>
        <v>26743</v>
      </c>
      <c r="D100" s="2">
        <f t="shared" si="41"/>
        <v>2026</v>
      </c>
      <c r="E100" s="4">
        <f t="shared" si="42"/>
        <v>49029</v>
      </c>
      <c r="F100" s="6">
        <f t="shared" si="72"/>
        <v>17740</v>
      </c>
      <c r="G100" s="2">
        <f t="shared" si="69"/>
        <v>23417</v>
      </c>
      <c r="H100" s="3">
        <f>F100*[1]FACE!$B$63</f>
        <v>1774</v>
      </c>
      <c r="I100" s="4">
        <f t="shared" si="44"/>
        <v>42931</v>
      </c>
      <c r="J100" s="3">
        <f t="shared" si="63"/>
        <v>2520</v>
      </c>
      <c r="K100" s="3">
        <f t="shared" si="63"/>
        <v>3326</v>
      </c>
      <c r="L100" s="3">
        <f t="shared" si="63"/>
        <v>252</v>
      </c>
      <c r="M100" s="4">
        <f t="shared" si="63"/>
        <v>6098</v>
      </c>
      <c r="N100" s="3">
        <v>0</v>
      </c>
      <c r="O100" s="3">
        <f t="shared" si="46"/>
        <v>610</v>
      </c>
      <c r="P100" s="3">
        <f t="shared" si="52"/>
        <v>610</v>
      </c>
      <c r="Q100" s="4">
        <f t="shared" si="53"/>
        <v>5488</v>
      </c>
      <c r="R100" s="10"/>
    </row>
    <row r="101" spans="1:18" x14ac:dyDescent="0.25">
      <c r="A101" s="12">
        <v>42705</v>
      </c>
      <c r="B101" s="6">
        <f t="shared" si="71"/>
        <v>20260</v>
      </c>
      <c r="C101" s="2">
        <f t="shared" si="68"/>
        <v>26743</v>
      </c>
      <c r="D101" s="2">
        <f t="shared" si="41"/>
        <v>2026</v>
      </c>
      <c r="E101" s="4">
        <f t="shared" si="42"/>
        <v>49029</v>
      </c>
      <c r="F101" s="6">
        <f t="shared" si="72"/>
        <v>17740</v>
      </c>
      <c r="G101" s="2">
        <f t="shared" si="69"/>
        <v>23417</v>
      </c>
      <c r="H101" s="3">
        <f>F101*[1]FACE!$B$63</f>
        <v>1774</v>
      </c>
      <c r="I101" s="4">
        <f t="shared" si="44"/>
        <v>42931</v>
      </c>
      <c r="J101" s="3">
        <f t="shared" si="63"/>
        <v>2520</v>
      </c>
      <c r="K101" s="3">
        <f t="shared" si="63"/>
        <v>3326</v>
      </c>
      <c r="L101" s="3">
        <f t="shared" si="63"/>
        <v>252</v>
      </c>
      <c r="M101" s="4">
        <f t="shared" si="63"/>
        <v>6098</v>
      </c>
      <c r="N101" s="3">
        <v>0</v>
      </c>
      <c r="O101" s="3">
        <f t="shared" si="46"/>
        <v>610</v>
      </c>
      <c r="P101" s="3">
        <f t="shared" si="52"/>
        <v>610</v>
      </c>
      <c r="Q101" s="4">
        <f t="shared" si="53"/>
        <v>5488</v>
      </c>
      <c r="R101" s="10"/>
    </row>
    <row r="102" spans="1:18" x14ac:dyDescent="0.25">
      <c r="A102" s="12">
        <v>42736</v>
      </c>
      <c r="B102" s="6">
        <f t="shared" si="71"/>
        <v>20260</v>
      </c>
      <c r="C102" s="2">
        <f t="shared" ref="C101:C107" si="73">ROUND(B102/100*136,0)</f>
        <v>27554</v>
      </c>
      <c r="D102" s="2">
        <f t="shared" si="41"/>
        <v>2026</v>
      </c>
      <c r="E102" s="4">
        <f t="shared" si="42"/>
        <v>49840</v>
      </c>
      <c r="F102" s="6">
        <f t="shared" si="72"/>
        <v>17740</v>
      </c>
      <c r="G102" s="2">
        <f t="shared" ref="G102:G108" si="74">ROUND(F102/100*136,0)</f>
        <v>24126</v>
      </c>
      <c r="H102" s="3">
        <f>F102*[1]FACE!$B$63</f>
        <v>1774</v>
      </c>
      <c r="I102" s="4">
        <f t="shared" si="44"/>
        <v>43640</v>
      </c>
      <c r="J102" s="3">
        <f t="shared" si="63"/>
        <v>2520</v>
      </c>
      <c r="K102" s="3">
        <f t="shared" si="63"/>
        <v>3428</v>
      </c>
      <c r="L102" s="3">
        <f t="shared" si="63"/>
        <v>252</v>
      </c>
      <c r="M102" s="4">
        <f t="shared" si="63"/>
        <v>6200</v>
      </c>
      <c r="N102" s="3">
        <f>ROUND(J102*4%,0)</f>
        <v>101</v>
      </c>
      <c r="O102" s="3">
        <f t="shared" si="46"/>
        <v>620</v>
      </c>
      <c r="P102" s="3">
        <f t="shared" si="52"/>
        <v>721</v>
      </c>
      <c r="Q102" s="4">
        <f t="shared" si="53"/>
        <v>5479</v>
      </c>
      <c r="R102" s="10"/>
    </row>
    <row r="103" spans="1:18" x14ac:dyDescent="0.25">
      <c r="A103" s="12">
        <v>42767</v>
      </c>
      <c r="B103" s="6">
        <f t="shared" si="71"/>
        <v>20260</v>
      </c>
      <c r="C103" s="2">
        <f t="shared" si="73"/>
        <v>27554</v>
      </c>
      <c r="D103" s="2">
        <f t="shared" si="41"/>
        <v>2026</v>
      </c>
      <c r="E103" s="4">
        <f t="shared" si="42"/>
        <v>49840</v>
      </c>
      <c r="F103" s="6">
        <f t="shared" si="72"/>
        <v>17740</v>
      </c>
      <c r="G103" s="2">
        <f t="shared" si="74"/>
        <v>24126</v>
      </c>
      <c r="H103" s="3">
        <f>F103*[1]FACE!$B$63</f>
        <v>1774</v>
      </c>
      <c r="I103" s="4">
        <f t="shared" si="44"/>
        <v>43640</v>
      </c>
      <c r="J103" s="3">
        <f t="shared" si="63"/>
        <v>2520</v>
      </c>
      <c r="K103" s="3">
        <f t="shared" si="63"/>
        <v>3428</v>
      </c>
      <c r="L103" s="3">
        <f t="shared" si="63"/>
        <v>252</v>
      </c>
      <c r="M103" s="4">
        <f t="shared" si="63"/>
        <v>6200</v>
      </c>
      <c r="N103" s="3">
        <f t="shared" ref="N103:N104" si="75">ROUND(J103*4%,0)</f>
        <v>101</v>
      </c>
      <c r="O103" s="3">
        <f t="shared" si="46"/>
        <v>620</v>
      </c>
      <c r="P103" s="3">
        <f t="shared" si="52"/>
        <v>721</v>
      </c>
      <c r="Q103" s="4">
        <f t="shared" si="53"/>
        <v>5479</v>
      </c>
      <c r="R103" s="10"/>
    </row>
    <row r="104" spans="1:18" x14ac:dyDescent="0.25">
      <c r="A104" s="12">
        <v>42795</v>
      </c>
      <c r="B104" s="6">
        <f t="shared" si="71"/>
        <v>20260</v>
      </c>
      <c r="C104" s="2">
        <f t="shared" si="73"/>
        <v>27554</v>
      </c>
      <c r="D104" s="2">
        <f t="shared" si="41"/>
        <v>2026</v>
      </c>
      <c r="E104" s="4">
        <f t="shared" si="42"/>
        <v>49840</v>
      </c>
      <c r="F104" s="6">
        <f t="shared" si="72"/>
        <v>17740</v>
      </c>
      <c r="G104" s="2">
        <f t="shared" si="74"/>
        <v>24126</v>
      </c>
      <c r="H104" s="3">
        <f>F104*[1]FACE!$B$63</f>
        <v>1774</v>
      </c>
      <c r="I104" s="4">
        <f t="shared" si="44"/>
        <v>43640</v>
      </c>
      <c r="J104" s="3">
        <f t="shared" si="63"/>
        <v>2520</v>
      </c>
      <c r="K104" s="3">
        <f t="shared" si="63"/>
        <v>3428</v>
      </c>
      <c r="L104" s="3">
        <f t="shared" si="63"/>
        <v>252</v>
      </c>
      <c r="M104" s="4">
        <f t="shared" si="63"/>
        <v>6200</v>
      </c>
      <c r="N104" s="3">
        <f t="shared" si="75"/>
        <v>101</v>
      </c>
      <c r="O104" s="3">
        <f t="shared" si="46"/>
        <v>620</v>
      </c>
      <c r="P104" s="3">
        <f t="shared" si="52"/>
        <v>721</v>
      </c>
      <c r="Q104" s="4">
        <f t="shared" si="53"/>
        <v>5479</v>
      </c>
      <c r="R104" s="10"/>
    </row>
    <row r="105" spans="1:18" x14ac:dyDescent="0.25">
      <c r="A105" s="12">
        <v>42826</v>
      </c>
      <c r="B105" s="6">
        <f t="shared" si="71"/>
        <v>20260</v>
      </c>
      <c r="C105" s="2">
        <f t="shared" si="73"/>
        <v>27554</v>
      </c>
      <c r="D105" s="2">
        <f t="shared" si="41"/>
        <v>2026</v>
      </c>
      <c r="E105" s="4">
        <f t="shared" si="42"/>
        <v>49840</v>
      </c>
      <c r="F105" s="6">
        <f t="shared" si="72"/>
        <v>17740</v>
      </c>
      <c r="G105" s="2">
        <f t="shared" si="74"/>
        <v>24126</v>
      </c>
      <c r="H105" s="3">
        <f>F105*[1]FACE!$B$63</f>
        <v>1774</v>
      </c>
      <c r="I105" s="4">
        <f t="shared" si="44"/>
        <v>43640</v>
      </c>
      <c r="J105" s="3">
        <f t="shared" si="63"/>
        <v>2520</v>
      </c>
      <c r="K105" s="3">
        <f t="shared" si="63"/>
        <v>3428</v>
      </c>
      <c r="L105" s="3">
        <f t="shared" si="63"/>
        <v>252</v>
      </c>
      <c r="M105" s="4">
        <f t="shared" si="63"/>
        <v>6200</v>
      </c>
      <c r="N105" s="3">
        <v>0</v>
      </c>
      <c r="O105" s="3">
        <f t="shared" si="46"/>
        <v>620</v>
      </c>
      <c r="P105" s="3">
        <f t="shared" si="52"/>
        <v>620</v>
      </c>
      <c r="Q105" s="4">
        <f t="shared" si="53"/>
        <v>5580</v>
      </c>
      <c r="R105" s="10"/>
    </row>
    <row r="106" spans="1:18" x14ac:dyDescent="0.25">
      <c r="A106" s="12">
        <v>42856</v>
      </c>
      <c r="B106" s="6">
        <f t="shared" si="71"/>
        <v>20260</v>
      </c>
      <c r="C106" s="2">
        <f t="shared" si="73"/>
        <v>27554</v>
      </c>
      <c r="D106" s="2">
        <f t="shared" si="41"/>
        <v>2026</v>
      </c>
      <c r="E106" s="4">
        <f t="shared" si="42"/>
        <v>49840</v>
      </c>
      <c r="F106" s="6">
        <f t="shared" si="72"/>
        <v>17740</v>
      </c>
      <c r="G106" s="2">
        <f t="shared" si="74"/>
        <v>24126</v>
      </c>
      <c r="H106" s="3">
        <f>F106*[1]FACE!$B$63</f>
        <v>1774</v>
      </c>
      <c r="I106" s="4">
        <f t="shared" si="44"/>
        <v>43640</v>
      </c>
      <c r="J106" s="3">
        <f t="shared" si="63"/>
        <v>2520</v>
      </c>
      <c r="K106" s="3">
        <f t="shared" si="63"/>
        <v>3428</v>
      </c>
      <c r="L106" s="3">
        <f t="shared" si="63"/>
        <v>252</v>
      </c>
      <c r="M106" s="4">
        <f t="shared" si="63"/>
        <v>6200</v>
      </c>
      <c r="N106" s="3">
        <v>0</v>
      </c>
      <c r="O106" s="3">
        <f t="shared" si="46"/>
        <v>620</v>
      </c>
      <c r="P106" s="3">
        <f t="shared" si="52"/>
        <v>620</v>
      </c>
      <c r="Q106" s="4">
        <f t="shared" si="53"/>
        <v>5580</v>
      </c>
      <c r="R106" s="10"/>
    </row>
    <row r="107" spans="1:18" x14ac:dyDescent="0.25">
      <c r="A107" s="12">
        <v>42887</v>
      </c>
      <c r="B107" s="6">
        <f t="shared" si="71"/>
        <v>20260</v>
      </c>
      <c r="C107" s="2">
        <f t="shared" si="73"/>
        <v>27554</v>
      </c>
      <c r="D107" s="2">
        <f t="shared" si="41"/>
        <v>2026</v>
      </c>
      <c r="E107" s="4">
        <f t="shared" si="42"/>
        <v>49840</v>
      </c>
      <c r="F107" s="6">
        <f t="shared" si="72"/>
        <v>17740</v>
      </c>
      <c r="G107" s="2">
        <f t="shared" si="74"/>
        <v>24126</v>
      </c>
      <c r="H107" s="3">
        <f>F107*[1]FACE!$B$63</f>
        <v>1774</v>
      </c>
      <c r="I107" s="4">
        <f t="shared" si="44"/>
        <v>43640</v>
      </c>
      <c r="J107" s="3">
        <f t="shared" si="63"/>
        <v>2520</v>
      </c>
      <c r="K107" s="3">
        <f t="shared" si="63"/>
        <v>3428</v>
      </c>
      <c r="L107" s="3">
        <f t="shared" si="63"/>
        <v>252</v>
      </c>
      <c r="M107" s="4">
        <f t="shared" si="63"/>
        <v>6200</v>
      </c>
      <c r="N107" s="3">
        <v>0</v>
      </c>
      <c r="O107" s="3">
        <f t="shared" si="46"/>
        <v>620</v>
      </c>
      <c r="P107" s="3">
        <f t="shared" si="52"/>
        <v>620</v>
      </c>
      <c r="Q107" s="4">
        <f t="shared" si="53"/>
        <v>5580</v>
      </c>
      <c r="R107" s="10"/>
    </row>
    <row r="108" spans="1:18" x14ac:dyDescent="0.25">
      <c r="A108" s="12">
        <v>42917</v>
      </c>
      <c r="B108" s="5">
        <f>ROUND(B107*1.03,0-1)</f>
        <v>20870</v>
      </c>
      <c r="C108" s="2">
        <f t="shared" ref="C107:C113" si="76">ROUND(B108/100*139,0)</f>
        <v>29009</v>
      </c>
      <c r="D108" s="2">
        <f t="shared" si="41"/>
        <v>2087</v>
      </c>
      <c r="E108" s="4">
        <f t="shared" si="42"/>
        <v>51966</v>
      </c>
      <c r="F108" s="5">
        <f>ROUND(F107*1.03,0-1)</f>
        <v>18270</v>
      </c>
      <c r="G108" s="2">
        <f t="shared" ref="G108:G113" si="77">ROUND(F108/100*139,0)</f>
        <v>25395</v>
      </c>
      <c r="H108" s="3">
        <f>F108*[1]FACE!$B$63</f>
        <v>1827</v>
      </c>
      <c r="I108" s="4">
        <f t="shared" si="44"/>
        <v>45492</v>
      </c>
      <c r="J108" s="3">
        <f t="shared" si="63"/>
        <v>2600</v>
      </c>
      <c r="K108" s="3">
        <f t="shared" si="63"/>
        <v>3614</v>
      </c>
      <c r="L108" s="3">
        <f t="shared" si="63"/>
        <v>260</v>
      </c>
      <c r="M108" s="4">
        <f t="shared" si="63"/>
        <v>6474</v>
      </c>
      <c r="N108" s="3">
        <f>ROUND(J108*3%,0)</f>
        <v>78</v>
      </c>
      <c r="O108" s="3">
        <f t="shared" si="46"/>
        <v>647</v>
      </c>
      <c r="P108" s="3">
        <f t="shared" si="52"/>
        <v>725</v>
      </c>
      <c r="Q108" s="4">
        <f t="shared" si="53"/>
        <v>5749</v>
      </c>
      <c r="R108" s="10"/>
    </row>
    <row r="109" spans="1:18" x14ac:dyDescent="0.25">
      <c r="A109" s="12">
        <v>42948</v>
      </c>
      <c r="B109" s="6">
        <f>B108</f>
        <v>20870</v>
      </c>
      <c r="C109" s="2">
        <f t="shared" si="76"/>
        <v>29009</v>
      </c>
      <c r="D109" s="2">
        <f t="shared" si="41"/>
        <v>2087</v>
      </c>
      <c r="E109" s="4">
        <f t="shared" si="42"/>
        <v>51966</v>
      </c>
      <c r="F109" s="6">
        <f>F108</f>
        <v>18270</v>
      </c>
      <c r="G109" s="2">
        <f t="shared" si="77"/>
        <v>25395</v>
      </c>
      <c r="H109" s="3">
        <f>F109*[1]FACE!$B$63</f>
        <v>1827</v>
      </c>
      <c r="I109" s="4">
        <f t="shared" si="44"/>
        <v>45492</v>
      </c>
      <c r="J109" s="3">
        <f t="shared" si="63"/>
        <v>2600</v>
      </c>
      <c r="K109" s="3">
        <f t="shared" si="63"/>
        <v>3614</v>
      </c>
      <c r="L109" s="3">
        <f t="shared" si="63"/>
        <v>260</v>
      </c>
      <c r="M109" s="4">
        <f t="shared" si="63"/>
        <v>6474</v>
      </c>
      <c r="N109" s="3">
        <f t="shared" ref="N109:N110" si="78">ROUND(J109*3%,0)</f>
        <v>78</v>
      </c>
      <c r="O109" s="3">
        <f t="shared" si="46"/>
        <v>647</v>
      </c>
      <c r="P109" s="3">
        <f t="shared" si="52"/>
        <v>725</v>
      </c>
      <c r="Q109" s="4">
        <f t="shared" si="53"/>
        <v>5749</v>
      </c>
      <c r="R109" s="10"/>
    </row>
    <row r="110" spans="1:18" x14ac:dyDescent="0.25">
      <c r="A110" s="12">
        <v>42979</v>
      </c>
      <c r="B110" s="6">
        <f>B109</f>
        <v>20870</v>
      </c>
      <c r="C110" s="2">
        <f t="shared" si="76"/>
        <v>29009</v>
      </c>
      <c r="D110" s="2">
        <f t="shared" si="41"/>
        <v>2087</v>
      </c>
      <c r="E110" s="4">
        <f t="shared" si="42"/>
        <v>51966</v>
      </c>
      <c r="F110" s="6">
        <f>F109</f>
        <v>18270</v>
      </c>
      <c r="G110" s="2">
        <f t="shared" si="77"/>
        <v>25395</v>
      </c>
      <c r="H110" s="3">
        <f>F110*[1]FACE!$B$63</f>
        <v>1827</v>
      </c>
      <c r="I110" s="4">
        <f t="shared" si="44"/>
        <v>45492</v>
      </c>
      <c r="J110" s="3">
        <f t="shared" si="63"/>
        <v>2600</v>
      </c>
      <c r="K110" s="3">
        <f t="shared" si="63"/>
        <v>3614</v>
      </c>
      <c r="L110" s="3">
        <f t="shared" si="63"/>
        <v>260</v>
      </c>
      <c r="M110" s="4">
        <f t="shared" si="63"/>
        <v>6474</v>
      </c>
      <c r="N110" s="3">
        <f t="shared" si="78"/>
        <v>78</v>
      </c>
      <c r="O110" s="3">
        <f t="shared" si="46"/>
        <v>647</v>
      </c>
      <c r="P110" s="3">
        <f t="shared" si="52"/>
        <v>725</v>
      </c>
      <c r="Q110" s="4">
        <f t="shared" si="53"/>
        <v>5749</v>
      </c>
      <c r="R110" s="10"/>
    </row>
    <row r="111" spans="1:18" x14ac:dyDescent="0.25">
      <c r="A111" s="12">
        <v>43009</v>
      </c>
      <c r="B111" s="6">
        <f>B110</f>
        <v>20870</v>
      </c>
      <c r="C111" s="2">
        <f t="shared" si="76"/>
        <v>29009</v>
      </c>
      <c r="D111" s="2">
        <f t="shared" si="41"/>
        <v>2087</v>
      </c>
      <c r="E111" s="4">
        <f t="shared" si="42"/>
        <v>51966</v>
      </c>
      <c r="F111" s="6">
        <f>F110</f>
        <v>18270</v>
      </c>
      <c r="G111" s="2">
        <f t="shared" si="77"/>
        <v>25395</v>
      </c>
      <c r="H111" s="3">
        <f>F111*[1]FACE!$B$63</f>
        <v>1827</v>
      </c>
      <c r="I111" s="4">
        <f t="shared" si="44"/>
        <v>45492</v>
      </c>
      <c r="J111" s="3">
        <f t="shared" si="63"/>
        <v>2600</v>
      </c>
      <c r="K111" s="3">
        <f t="shared" si="63"/>
        <v>3614</v>
      </c>
      <c r="L111" s="3">
        <f t="shared" si="63"/>
        <v>260</v>
      </c>
      <c r="M111" s="4">
        <f t="shared" si="63"/>
        <v>6474</v>
      </c>
      <c r="N111" s="3">
        <v>0</v>
      </c>
      <c r="O111" s="3">
        <f t="shared" si="46"/>
        <v>647</v>
      </c>
      <c r="P111" s="3">
        <f t="shared" si="52"/>
        <v>647</v>
      </c>
      <c r="Q111" s="4">
        <f t="shared" si="53"/>
        <v>5827</v>
      </c>
      <c r="R111" s="10"/>
    </row>
    <row r="112" spans="1:18" x14ac:dyDescent="0.25">
      <c r="A112" s="12">
        <v>43040</v>
      </c>
      <c r="B112" s="6">
        <f>B111</f>
        <v>20870</v>
      </c>
      <c r="C112" s="2">
        <f t="shared" si="76"/>
        <v>29009</v>
      </c>
      <c r="D112" s="2">
        <f t="shared" si="41"/>
        <v>2087</v>
      </c>
      <c r="E112" s="4">
        <f t="shared" si="42"/>
        <v>51966</v>
      </c>
      <c r="F112" s="6">
        <f>F111</f>
        <v>18270</v>
      </c>
      <c r="G112" s="2">
        <f t="shared" si="77"/>
        <v>25395</v>
      </c>
      <c r="H112" s="3">
        <f>F112*[1]FACE!$B$63</f>
        <v>1827</v>
      </c>
      <c r="I112" s="4">
        <f t="shared" si="44"/>
        <v>45492</v>
      </c>
      <c r="J112" s="3">
        <f t="shared" ref="J112:M113" si="79">B112-F112</f>
        <v>2600</v>
      </c>
      <c r="K112" s="3">
        <f t="shared" si="79"/>
        <v>3614</v>
      </c>
      <c r="L112" s="3">
        <f t="shared" si="79"/>
        <v>260</v>
      </c>
      <c r="M112" s="4">
        <f t="shared" si="79"/>
        <v>6474</v>
      </c>
      <c r="N112" s="3">
        <v>0</v>
      </c>
      <c r="O112" s="3">
        <f t="shared" si="46"/>
        <v>647</v>
      </c>
      <c r="P112" s="3">
        <f t="shared" si="52"/>
        <v>647</v>
      </c>
      <c r="Q112" s="4">
        <f t="shared" si="53"/>
        <v>5827</v>
      </c>
      <c r="R112" s="10"/>
    </row>
    <row r="113" spans="1:18" x14ac:dyDescent="0.25">
      <c r="A113" s="12">
        <v>43070</v>
      </c>
      <c r="B113" s="6">
        <f>B112</f>
        <v>20870</v>
      </c>
      <c r="C113" s="2">
        <f t="shared" si="76"/>
        <v>29009</v>
      </c>
      <c r="D113" s="2">
        <f>ROUND(B113/100*10,0)</f>
        <v>2087</v>
      </c>
      <c r="E113" s="4">
        <f>SUM(B113:D113)</f>
        <v>51966</v>
      </c>
      <c r="F113" s="6">
        <f>F112</f>
        <v>18270</v>
      </c>
      <c r="G113" s="2">
        <f t="shared" si="77"/>
        <v>25395</v>
      </c>
      <c r="H113" s="3">
        <f>F113*[1]FACE!$B$63</f>
        <v>1827</v>
      </c>
      <c r="I113" s="4">
        <f>SUM(F113:H113)</f>
        <v>45492</v>
      </c>
      <c r="J113" s="3">
        <f t="shared" si="79"/>
        <v>2600</v>
      </c>
      <c r="K113" s="3">
        <f t="shared" si="79"/>
        <v>3614</v>
      </c>
      <c r="L113" s="3">
        <f t="shared" si="79"/>
        <v>260</v>
      </c>
      <c r="M113" s="4">
        <f t="shared" si="79"/>
        <v>6474</v>
      </c>
      <c r="N113" s="3">
        <v>0</v>
      </c>
      <c r="O113" s="3">
        <f t="shared" si="46"/>
        <v>647</v>
      </c>
      <c r="P113" s="3">
        <f t="shared" si="52"/>
        <v>647</v>
      </c>
      <c r="Q113" s="4">
        <f t="shared" si="53"/>
        <v>5827</v>
      </c>
      <c r="R113" s="10"/>
    </row>
    <row r="114" spans="1:18" ht="36.75" x14ac:dyDescent="0.25">
      <c r="A114" s="11" t="s">
        <v>16</v>
      </c>
      <c r="B114" s="7">
        <f>SUM(B6:B113)</f>
        <v>1979220</v>
      </c>
      <c r="C114" s="7">
        <f t="shared" ref="C114:Q114" si="80">SUM(C6:C113)</f>
        <v>1724622</v>
      </c>
      <c r="D114" s="7">
        <f t="shared" si="80"/>
        <v>197922</v>
      </c>
      <c r="E114" s="7">
        <f t="shared" si="80"/>
        <v>3901764</v>
      </c>
      <c r="F114" s="7">
        <f t="shared" si="80"/>
        <v>1732500</v>
      </c>
      <c r="G114" s="7">
        <f t="shared" si="80"/>
        <v>1509762</v>
      </c>
      <c r="H114" s="7">
        <f t="shared" si="80"/>
        <v>173250</v>
      </c>
      <c r="I114" s="7">
        <f t="shared" si="80"/>
        <v>3415512</v>
      </c>
      <c r="J114" s="7">
        <f t="shared" si="80"/>
        <v>246720</v>
      </c>
      <c r="K114" s="7">
        <f t="shared" si="80"/>
        <v>214860</v>
      </c>
      <c r="L114" s="7">
        <f t="shared" si="80"/>
        <v>24672</v>
      </c>
      <c r="M114" s="7">
        <f t="shared" si="80"/>
        <v>486252</v>
      </c>
      <c r="N114" s="7">
        <f t="shared" si="80"/>
        <v>7601</v>
      </c>
      <c r="O114" s="7">
        <f t="shared" si="80"/>
        <v>48636</v>
      </c>
      <c r="P114" s="7">
        <f t="shared" si="80"/>
        <v>56237</v>
      </c>
      <c r="Q114" s="8">
        <f t="shared" si="80"/>
        <v>430015</v>
      </c>
      <c r="R114" s="10"/>
    </row>
  </sheetData>
  <mergeCells count="23">
    <mergeCell ref="M4:M5"/>
    <mergeCell ref="G4:G5"/>
    <mergeCell ref="H4:H5"/>
    <mergeCell ref="I4:I5"/>
    <mergeCell ref="J4:J5"/>
    <mergeCell ref="K4:K5"/>
    <mergeCell ref="L4:L5"/>
    <mergeCell ref="F4:F5"/>
    <mergeCell ref="A1:R1"/>
    <mergeCell ref="A2:R2"/>
    <mergeCell ref="B3:E3"/>
    <mergeCell ref="F3:I3"/>
    <mergeCell ref="J3:M3"/>
    <mergeCell ref="N3:N5"/>
    <mergeCell ref="O3:O5"/>
    <mergeCell ref="P3:P5"/>
    <mergeCell ref="Q3:Q5"/>
    <mergeCell ref="R3:R5"/>
    <mergeCell ref="A4:A5"/>
    <mergeCell ref="B4:B5"/>
    <mergeCell ref="C4:C5"/>
    <mergeCell ref="D4:D5"/>
    <mergeCell ref="E4:E5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workbookViewId="0">
      <selection activeCell="G6" sqref="G6:G113"/>
    </sheetView>
  </sheetViews>
  <sheetFormatPr defaultRowHeight="15" x14ac:dyDescent="0.25"/>
  <cols>
    <col min="1" max="18" width="7.7109375" customWidth="1"/>
  </cols>
  <sheetData>
    <row r="1" spans="1:18" ht="23.25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20.25" customHeight="1" x14ac:dyDescent="0.2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x14ac:dyDescent="0.25">
      <c r="A3" s="11" t="s">
        <v>2</v>
      </c>
      <c r="B3" s="19" t="s">
        <v>3</v>
      </c>
      <c r="C3" s="20"/>
      <c r="D3" s="20"/>
      <c r="E3" s="21"/>
      <c r="F3" s="19" t="s">
        <v>4</v>
      </c>
      <c r="G3" s="20"/>
      <c r="H3" s="20"/>
      <c r="I3" s="21"/>
      <c r="J3" s="19" t="s">
        <v>5</v>
      </c>
      <c r="K3" s="20"/>
      <c r="L3" s="20"/>
      <c r="M3" s="21"/>
      <c r="N3" s="14" t="s">
        <v>17</v>
      </c>
      <c r="O3" s="14" t="s">
        <v>7</v>
      </c>
      <c r="P3" s="14" t="s">
        <v>8</v>
      </c>
      <c r="Q3" s="14" t="s">
        <v>9</v>
      </c>
      <c r="R3" s="14" t="s">
        <v>10</v>
      </c>
    </row>
    <row r="4" spans="1:18" x14ac:dyDescent="0.25">
      <c r="A4" s="23" t="s">
        <v>15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11</v>
      </c>
      <c r="K4" s="14" t="s">
        <v>12</v>
      </c>
      <c r="L4" s="14" t="s">
        <v>13</v>
      </c>
      <c r="M4" s="14" t="s">
        <v>14</v>
      </c>
      <c r="N4" s="22"/>
      <c r="O4" s="22"/>
      <c r="P4" s="22"/>
      <c r="Q4" s="22"/>
      <c r="R4" s="22"/>
    </row>
    <row r="5" spans="1:18" x14ac:dyDescent="0.25">
      <c r="A5" s="2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v>0</v>
      </c>
      <c r="R5" s="15"/>
    </row>
    <row r="6" spans="1:18" x14ac:dyDescent="0.25">
      <c r="A6" s="12">
        <v>39814</v>
      </c>
      <c r="B6" s="1">
        <v>16000</v>
      </c>
      <c r="C6" s="2">
        <f t="shared" ref="C6:C11" si="0">ROUND(B6/100*22,0)</f>
        <v>3520</v>
      </c>
      <c r="D6" s="2">
        <f>ROUND(B6/100*10,0)</f>
        <v>1600</v>
      </c>
      <c r="E6" s="1">
        <f>SUM(B6:D6)</f>
        <v>21120</v>
      </c>
      <c r="F6" s="1">
        <v>14000</v>
      </c>
      <c r="G6" s="2">
        <f t="shared" ref="G6:G11" si="1">ROUND(F6/100*22,0)</f>
        <v>3080</v>
      </c>
      <c r="H6" s="2">
        <f>ROUND(F6/100*10,0)</f>
        <v>1400</v>
      </c>
      <c r="I6" s="1">
        <f>SUM(F6:H6)</f>
        <v>18480</v>
      </c>
      <c r="J6" s="1">
        <f>B6-F6</f>
        <v>2000</v>
      </c>
      <c r="K6" s="1">
        <f>C6-G6</f>
        <v>440</v>
      </c>
      <c r="L6" s="1">
        <f>D6-H6</f>
        <v>200</v>
      </c>
      <c r="M6" s="1">
        <f>SUM(J6:L6)</f>
        <v>2640</v>
      </c>
      <c r="N6" s="3">
        <f>ROUND(J6*10%+K6*10%,0)</f>
        <v>244</v>
      </c>
      <c r="O6" s="3">
        <f>ROUND(M6*10%,0)</f>
        <v>264</v>
      </c>
      <c r="P6" s="3">
        <f>N6+O6</f>
        <v>508</v>
      </c>
      <c r="Q6" s="4">
        <f>M6-P6</f>
        <v>2132</v>
      </c>
      <c r="R6" s="9"/>
    </row>
    <row r="7" spans="1:18" x14ac:dyDescent="0.25">
      <c r="A7" s="12">
        <v>39845</v>
      </c>
      <c r="B7" s="1">
        <f>B6</f>
        <v>16000</v>
      </c>
      <c r="C7" s="2">
        <f t="shared" si="0"/>
        <v>3520</v>
      </c>
      <c r="D7" s="2">
        <f t="shared" ref="D7:D59" si="2">ROUND(B7/100*10,0)</f>
        <v>1600</v>
      </c>
      <c r="E7" s="1">
        <f t="shared" ref="E7:E59" si="3">SUM(B7:D7)</f>
        <v>21120</v>
      </c>
      <c r="F7" s="1">
        <f>F6</f>
        <v>14000</v>
      </c>
      <c r="G7" s="2">
        <f t="shared" si="1"/>
        <v>3080</v>
      </c>
      <c r="H7" s="2">
        <f t="shared" ref="H7:H59" si="4">ROUND(F7/100*10,0)</f>
        <v>1400</v>
      </c>
      <c r="I7" s="1">
        <f t="shared" ref="I7:I59" si="5">SUM(F7:H7)</f>
        <v>18480</v>
      </c>
      <c r="J7" s="1">
        <f t="shared" ref="J7:L59" si="6">B7-F7</f>
        <v>2000</v>
      </c>
      <c r="K7" s="1">
        <f t="shared" si="6"/>
        <v>440</v>
      </c>
      <c r="L7" s="1">
        <f t="shared" si="6"/>
        <v>200</v>
      </c>
      <c r="M7" s="1">
        <f t="shared" ref="M7:M59" si="7">SUM(J7:L7)</f>
        <v>2640</v>
      </c>
      <c r="N7" s="3">
        <f t="shared" ref="N7:N59" si="8">ROUND(J7*10%+K7*10%,0)</f>
        <v>244</v>
      </c>
      <c r="O7" s="3">
        <f t="shared" ref="O7:O59" si="9">ROUND(M7*10%,0)</f>
        <v>264</v>
      </c>
      <c r="P7" s="3">
        <f t="shared" ref="P7:P70" si="10">N7+O7</f>
        <v>508</v>
      </c>
      <c r="Q7" s="4">
        <f t="shared" ref="Q7:Q70" si="11">M7-P7</f>
        <v>2132</v>
      </c>
      <c r="R7" s="9"/>
    </row>
    <row r="8" spans="1:18" x14ac:dyDescent="0.25">
      <c r="A8" s="12">
        <v>39873</v>
      </c>
      <c r="B8" s="1">
        <f>B7</f>
        <v>16000</v>
      </c>
      <c r="C8" s="2">
        <f t="shared" si="0"/>
        <v>3520</v>
      </c>
      <c r="D8" s="2">
        <f t="shared" si="2"/>
        <v>1600</v>
      </c>
      <c r="E8" s="1">
        <f t="shared" si="3"/>
        <v>21120</v>
      </c>
      <c r="F8" s="1">
        <f>F7</f>
        <v>14000</v>
      </c>
      <c r="G8" s="2">
        <f t="shared" si="1"/>
        <v>3080</v>
      </c>
      <c r="H8" s="2">
        <f t="shared" si="4"/>
        <v>1400</v>
      </c>
      <c r="I8" s="1">
        <f t="shared" si="5"/>
        <v>18480</v>
      </c>
      <c r="J8" s="1">
        <f t="shared" si="6"/>
        <v>2000</v>
      </c>
      <c r="K8" s="1">
        <f t="shared" si="6"/>
        <v>440</v>
      </c>
      <c r="L8" s="1">
        <f t="shared" si="6"/>
        <v>200</v>
      </c>
      <c r="M8" s="1">
        <f t="shared" si="7"/>
        <v>2640</v>
      </c>
      <c r="N8" s="3">
        <f t="shared" si="8"/>
        <v>244</v>
      </c>
      <c r="O8" s="3">
        <f t="shared" si="9"/>
        <v>264</v>
      </c>
      <c r="P8" s="3">
        <f t="shared" si="10"/>
        <v>508</v>
      </c>
      <c r="Q8" s="4">
        <f t="shared" si="11"/>
        <v>2132</v>
      </c>
      <c r="R8" s="9"/>
    </row>
    <row r="9" spans="1:18" x14ac:dyDescent="0.25">
      <c r="A9" s="12">
        <v>39904</v>
      </c>
      <c r="B9" s="1">
        <f>B8</f>
        <v>16000</v>
      </c>
      <c r="C9" s="2">
        <f t="shared" si="0"/>
        <v>3520</v>
      </c>
      <c r="D9" s="2">
        <f t="shared" si="2"/>
        <v>1600</v>
      </c>
      <c r="E9" s="1">
        <f t="shared" si="3"/>
        <v>21120</v>
      </c>
      <c r="F9" s="1">
        <f>F8</f>
        <v>14000</v>
      </c>
      <c r="G9" s="2">
        <f t="shared" si="1"/>
        <v>3080</v>
      </c>
      <c r="H9" s="2">
        <f t="shared" si="4"/>
        <v>1400</v>
      </c>
      <c r="I9" s="1">
        <f t="shared" si="5"/>
        <v>18480</v>
      </c>
      <c r="J9" s="1">
        <f t="shared" si="6"/>
        <v>2000</v>
      </c>
      <c r="K9" s="1">
        <f t="shared" si="6"/>
        <v>440</v>
      </c>
      <c r="L9" s="1">
        <f t="shared" si="6"/>
        <v>200</v>
      </c>
      <c r="M9" s="1">
        <f t="shared" si="7"/>
        <v>2640</v>
      </c>
      <c r="N9" s="3">
        <f t="shared" si="8"/>
        <v>244</v>
      </c>
      <c r="O9" s="3">
        <f t="shared" si="9"/>
        <v>264</v>
      </c>
      <c r="P9" s="3">
        <f t="shared" si="10"/>
        <v>508</v>
      </c>
      <c r="Q9" s="4">
        <f t="shared" si="11"/>
        <v>2132</v>
      </c>
      <c r="R9" s="9"/>
    </row>
    <row r="10" spans="1:18" x14ac:dyDescent="0.25">
      <c r="A10" s="12">
        <v>39934</v>
      </c>
      <c r="B10" s="1">
        <f>B9</f>
        <v>16000</v>
      </c>
      <c r="C10" s="2">
        <f t="shared" si="0"/>
        <v>3520</v>
      </c>
      <c r="D10" s="2">
        <f t="shared" si="2"/>
        <v>1600</v>
      </c>
      <c r="E10" s="1">
        <f t="shared" si="3"/>
        <v>21120</v>
      </c>
      <c r="F10" s="1">
        <f>F9</f>
        <v>14000</v>
      </c>
      <c r="G10" s="2">
        <f t="shared" si="1"/>
        <v>3080</v>
      </c>
      <c r="H10" s="2">
        <f t="shared" si="4"/>
        <v>1400</v>
      </c>
      <c r="I10" s="1">
        <f t="shared" si="5"/>
        <v>18480</v>
      </c>
      <c r="J10" s="1">
        <f t="shared" si="6"/>
        <v>2000</v>
      </c>
      <c r="K10" s="1">
        <f t="shared" si="6"/>
        <v>440</v>
      </c>
      <c r="L10" s="1">
        <f t="shared" si="6"/>
        <v>200</v>
      </c>
      <c r="M10" s="1">
        <f t="shared" si="7"/>
        <v>2640</v>
      </c>
      <c r="N10" s="3">
        <f t="shared" si="8"/>
        <v>244</v>
      </c>
      <c r="O10" s="3">
        <f t="shared" si="9"/>
        <v>264</v>
      </c>
      <c r="P10" s="3">
        <f t="shared" si="10"/>
        <v>508</v>
      </c>
      <c r="Q10" s="4">
        <f t="shared" si="11"/>
        <v>2132</v>
      </c>
      <c r="R10" s="9"/>
    </row>
    <row r="11" spans="1:18" x14ac:dyDescent="0.25">
      <c r="A11" s="12">
        <v>39965</v>
      </c>
      <c r="B11" s="1">
        <f>B10</f>
        <v>16000</v>
      </c>
      <c r="C11" s="2">
        <f t="shared" si="0"/>
        <v>3520</v>
      </c>
      <c r="D11" s="2">
        <f t="shared" si="2"/>
        <v>1600</v>
      </c>
      <c r="E11" s="1">
        <f t="shared" si="3"/>
        <v>21120</v>
      </c>
      <c r="F11" s="1">
        <f>F10</f>
        <v>14000</v>
      </c>
      <c r="G11" s="2">
        <f t="shared" si="1"/>
        <v>3080</v>
      </c>
      <c r="H11" s="2">
        <f t="shared" si="4"/>
        <v>1400</v>
      </c>
      <c r="I11" s="1">
        <f t="shared" si="5"/>
        <v>18480</v>
      </c>
      <c r="J11" s="1">
        <f t="shared" si="6"/>
        <v>2000</v>
      </c>
      <c r="K11" s="1">
        <f t="shared" si="6"/>
        <v>440</v>
      </c>
      <c r="L11" s="1">
        <f t="shared" si="6"/>
        <v>200</v>
      </c>
      <c r="M11" s="1">
        <f t="shared" si="7"/>
        <v>2640</v>
      </c>
      <c r="N11" s="3">
        <f t="shared" si="8"/>
        <v>244</v>
      </c>
      <c r="O11" s="3">
        <f t="shared" si="9"/>
        <v>264</v>
      </c>
      <c r="P11" s="3">
        <f t="shared" si="10"/>
        <v>508</v>
      </c>
      <c r="Q11" s="4">
        <f t="shared" si="11"/>
        <v>2132</v>
      </c>
      <c r="R11" s="9"/>
    </row>
    <row r="12" spans="1:18" x14ac:dyDescent="0.25">
      <c r="A12" s="12">
        <v>39995</v>
      </c>
      <c r="B12" s="5">
        <f>ROUND(B11*1.03,0-1)</f>
        <v>16480</v>
      </c>
      <c r="C12" s="2">
        <f t="shared" ref="C12:C17" si="12">ROUND(B12/100*27,0)</f>
        <v>4450</v>
      </c>
      <c r="D12" s="2">
        <f t="shared" si="2"/>
        <v>1648</v>
      </c>
      <c r="E12" s="1">
        <f t="shared" si="3"/>
        <v>22578</v>
      </c>
      <c r="F12" s="5">
        <f>ROUND(F11*1.03,0-1)</f>
        <v>14420</v>
      </c>
      <c r="G12" s="2">
        <f t="shared" ref="G12:G17" si="13">ROUND(F12/100*27,0)</f>
        <v>3893</v>
      </c>
      <c r="H12" s="2">
        <f t="shared" si="4"/>
        <v>1442</v>
      </c>
      <c r="I12" s="1">
        <f t="shared" si="5"/>
        <v>19755</v>
      </c>
      <c r="J12" s="1">
        <f t="shared" si="6"/>
        <v>2060</v>
      </c>
      <c r="K12" s="1">
        <f t="shared" si="6"/>
        <v>557</v>
      </c>
      <c r="L12" s="1">
        <f t="shared" si="6"/>
        <v>206</v>
      </c>
      <c r="M12" s="1">
        <f t="shared" si="7"/>
        <v>2823</v>
      </c>
      <c r="N12" s="3">
        <f t="shared" si="8"/>
        <v>262</v>
      </c>
      <c r="O12" s="3">
        <f t="shared" si="9"/>
        <v>282</v>
      </c>
      <c r="P12" s="3">
        <f t="shared" si="10"/>
        <v>544</v>
      </c>
      <c r="Q12" s="4">
        <f t="shared" si="11"/>
        <v>2279</v>
      </c>
      <c r="R12" s="9"/>
    </row>
    <row r="13" spans="1:18" x14ac:dyDescent="0.25">
      <c r="A13" s="12">
        <v>40026</v>
      </c>
      <c r="B13" s="1">
        <f>B12</f>
        <v>16480</v>
      </c>
      <c r="C13" s="2">
        <f t="shared" si="12"/>
        <v>4450</v>
      </c>
      <c r="D13" s="2">
        <f t="shared" si="2"/>
        <v>1648</v>
      </c>
      <c r="E13" s="1">
        <f t="shared" si="3"/>
        <v>22578</v>
      </c>
      <c r="F13" s="1">
        <f>F12</f>
        <v>14420</v>
      </c>
      <c r="G13" s="2">
        <f t="shared" si="13"/>
        <v>3893</v>
      </c>
      <c r="H13" s="2">
        <f t="shared" si="4"/>
        <v>1442</v>
      </c>
      <c r="I13" s="1">
        <f t="shared" si="5"/>
        <v>19755</v>
      </c>
      <c r="J13" s="1">
        <f t="shared" si="6"/>
        <v>2060</v>
      </c>
      <c r="K13" s="1">
        <f t="shared" si="6"/>
        <v>557</v>
      </c>
      <c r="L13" s="1">
        <f t="shared" si="6"/>
        <v>206</v>
      </c>
      <c r="M13" s="1">
        <f t="shared" si="7"/>
        <v>2823</v>
      </c>
      <c r="N13" s="3">
        <f t="shared" si="8"/>
        <v>262</v>
      </c>
      <c r="O13" s="3">
        <f t="shared" si="9"/>
        <v>282</v>
      </c>
      <c r="P13" s="3">
        <f t="shared" si="10"/>
        <v>544</v>
      </c>
      <c r="Q13" s="4">
        <f t="shared" si="11"/>
        <v>2279</v>
      </c>
      <c r="R13" s="9"/>
    </row>
    <row r="14" spans="1:18" x14ac:dyDescent="0.25">
      <c r="A14" s="12">
        <v>40057</v>
      </c>
      <c r="B14" s="1">
        <f t="shared" ref="B14:B23" si="14">B13</f>
        <v>16480</v>
      </c>
      <c r="C14" s="2">
        <f t="shared" si="12"/>
        <v>4450</v>
      </c>
      <c r="D14" s="2">
        <f t="shared" si="2"/>
        <v>1648</v>
      </c>
      <c r="E14" s="1">
        <f t="shared" si="3"/>
        <v>22578</v>
      </c>
      <c r="F14" s="1">
        <f t="shared" ref="F14:F23" si="15">F13</f>
        <v>14420</v>
      </c>
      <c r="G14" s="2">
        <f t="shared" si="13"/>
        <v>3893</v>
      </c>
      <c r="H14" s="2">
        <f t="shared" si="4"/>
        <v>1442</v>
      </c>
      <c r="I14" s="1">
        <f t="shared" si="5"/>
        <v>19755</v>
      </c>
      <c r="J14" s="1">
        <f t="shared" si="6"/>
        <v>2060</v>
      </c>
      <c r="K14" s="1">
        <f t="shared" si="6"/>
        <v>557</v>
      </c>
      <c r="L14" s="1">
        <f t="shared" si="6"/>
        <v>206</v>
      </c>
      <c r="M14" s="1">
        <f t="shared" si="7"/>
        <v>2823</v>
      </c>
      <c r="N14" s="3">
        <f t="shared" si="8"/>
        <v>262</v>
      </c>
      <c r="O14" s="3">
        <f t="shared" si="9"/>
        <v>282</v>
      </c>
      <c r="P14" s="3">
        <f t="shared" si="10"/>
        <v>544</v>
      </c>
      <c r="Q14" s="4">
        <f t="shared" si="11"/>
        <v>2279</v>
      </c>
      <c r="R14" s="9"/>
    </row>
    <row r="15" spans="1:18" x14ac:dyDescent="0.25">
      <c r="A15" s="12">
        <v>40087</v>
      </c>
      <c r="B15" s="1">
        <f t="shared" si="14"/>
        <v>16480</v>
      </c>
      <c r="C15" s="2">
        <f t="shared" si="12"/>
        <v>4450</v>
      </c>
      <c r="D15" s="2">
        <f t="shared" si="2"/>
        <v>1648</v>
      </c>
      <c r="E15" s="1">
        <f t="shared" si="3"/>
        <v>22578</v>
      </c>
      <c r="F15" s="1">
        <f t="shared" si="15"/>
        <v>14420</v>
      </c>
      <c r="G15" s="2">
        <f t="shared" si="13"/>
        <v>3893</v>
      </c>
      <c r="H15" s="2">
        <f t="shared" si="4"/>
        <v>1442</v>
      </c>
      <c r="I15" s="1">
        <f t="shared" si="5"/>
        <v>19755</v>
      </c>
      <c r="J15" s="1">
        <f t="shared" si="6"/>
        <v>2060</v>
      </c>
      <c r="K15" s="1">
        <f t="shared" si="6"/>
        <v>557</v>
      </c>
      <c r="L15" s="1">
        <f t="shared" si="6"/>
        <v>206</v>
      </c>
      <c r="M15" s="1">
        <f t="shared" si="7"/>
        <v>2823</v>
      </c>
      <c r="N15" s="3">
        <f t="shared" si="8"/>
        <v>262</v>
      </c>
      <c r="O15" s="3">
        <f t="shared" si="9"/>
        <v>282</v>
      </c>
      <c r="P15" s="3">
        <f t="shared" si="10"/>
        <v>544</v>
      </c>
      <c r="Q15" s="4">
        <f t="shared" si="11"/>
        <v>2279</v>
      </c>
      <c r="R15" s="9"/>
    </row>
    <row r="16" spans="1:18" x14ac:dyDescent="0.25">
      <c r="A16" s="12">
        <v>40118</v>
      </c>
      <c r="B16" s="1">
        <f t="shared" si="14"/>
        <v>16480</v>
      </c>
      <c r="C16" s="2">
        <f t="shared" si="12"/>
        <v>4450</v>
      </c>
      <c r="D16" s="2">
        <f t="shared" si="2"/>
        <v>1648</v>
      </c>
      <c r="E16" s="1">
        <f t="shared" si="3"/>
        <v>22578</v>
      </c>
      <c r="F16" s="1">
        <f t="shared" si="15"/>
        <v>14420</v>
      </c>
      <c r="G16" s="2">
        <f t="shared" si="13"/>
        <v>3893</v>
      </c>
      <c r="H16" s="2">
        <f t="shared" si="4"/>
        <v>1442</v>
      </c>
      <c r="I16" s="1">
        <f t="shared" si="5"/>
        <v>19755</v>
      </c>
      <c r="J16" s="1">
        <f t="shared" si="6"/>
        <v>2060</v>
      </c>
      <c r="K16" s="1">
        <f t="shared" si="6"/>
        <v>557</v>
      </c>
      <c r="L16" s="1">
        <f t="shared" si="6"/>
        <v>206</v>
      </c>
      <c r="M16" s="1">
        <f t="shared" si="7"/>
        <v>2823</v>
      </c>
      <c r="N16" s="3">
        <f t="shared" si="8"/>
        <v>262</v>
      </c>
      <c r="O16" s="3">
        <f t="shared" si="9"/>
        <v>282</v>
      </c>
      <c r="P16" s="3">
        <f t="shared" si="10"/>
        <v>544</v>
      </c>
      <c r="Q16" s="4">
        <f t="shared" si="11"/>
        <v>2279</v>
      </c>
      <c r="R16" s="9"/>
    </row>
    <row r="17" spans="1:18" x14ac:dyDescent="0.25">
      <c r="A17" s="12">
        <v>40148</v>
      </c>
      <c r="B17" s="1">
        <f t="shared" si="14"/>
        <v>16480</v>
      </c>
      <c r="C17" s="2">
        <f t="shared" si="12"/>
        <v>4450</v>
      </c>
      <c r="D17" s="2">
        <f t="shared" si="2"/>
        <v>1648</v>
      </c>
      <c r="E17" s="1">
        <f t="shared" si="3"/>
        <v>22578</v>
      </c>
      <c r="F17" s="1">
        <f t="shared" si="15"/>
        <v>14420</v>
      </c>
      <c r="G17" s="2">
        <f t="shared" si="13"/>
        <v>3893</v>
      </c>
      <c r="H17" s="2">
        <f t="shared" si="4"/>
        <v>1442</v>
      </c>
      <c r="I17" s="1">
        <f t="shared" si="5"/>
        <v>19755</v>
      </c>
      <c r="J17" s="1">
        <f t="shared" si="6"/>
        <v>2060</v>
      </c>
      <c r="K17" s="1">
        <f t="shared" si="6"/>
        <v>557</v>
      </c>
      <c r="L17" s="1">
        <f t="shared" si="6"/>
        <v>206</v>
      </c>
      <c r="M17" s="1">
        <f t="shared" si="7"/>
        <v>2823</v>
      </c>
      <c r="N17" s="3">
        <f t="shared" si="8"/>
        <v>262</v>
      </c>
      <c r="O17" s="3">
        <f t="shared" si="9"/>
        <v>282</v>
      </c>
      <c r="P17" s="3">
        <f t="shared" si="10"/>
        <v>544</v>
      </c>
      <c r="Q17" s="4">
        <f t="shared" si="11"/>
        <v>2279</v>
      </c>
      <c r="R17" s="9"/>
    </row>
    <row r="18" spans="1:18" x14ac:dyDescent="0.25">
      <c r="A18" s="12">
        <v>40179</v>
      </c>
      <c r="B18" s="1">
        <f t="shared" si="14"/>
        <v>16480</v>
      </c>
      <c r="C18" s="2">
        <f t="shared" ref="C18:C23" si="16">ROUND(B18/100*35,0)</f>
        <v>5768</v>
      </c>
      <c r="D18" s="2">
        <f t="shared" si="2"/>
        <v>1648</v>
      </c>
      <c r="E18" s="1">
        <f t="shared" si="3"/>
        <v>23896</v>
      </c>
      <c r="F18" s="1">
        <f t="shared" si="15"/>
        <v>14420</v>
      </c>
      <c r="G18" s="2">
        <f t="shared" ref="G18:G23" si="17">ROUND(F18/100*35,0)</f>
        <v>5047</v>
      </c>
      <c r="H18" s="2">
        <f t="shared" si="4"/>
        <v>1442</v>
      </c>
      <c r="I18" s="1">
        <f t="shared" si="5"/>
        <v>20909</v>
      </c>
      <c r="J18" s="1">
        <f t="shared" si="6"/>
        <v>2060</v>
      </c>
      <c r="K18" s="1">
        <f t="shared" si="6"/>
        <v>721</v>
      </c>
      <c r="L18" s="1">
        <f t="shared" si="6"/>
        <v>206</v>
      </c>
      <c r="M18" s="1">
        <f t="shared" si="7"/>
        <v>2987</v>
      </c>
      <c r="N18" s="3">
        <f t="shared" si="8"/>
        <v>278</v>
      </c>
      <c r="O18" s="3">
        <f t="shared" si="9"/>
        <v>299</v>
      </c>
      <c r="P18" s="3">
        <f t="shared" si="10"/>
        <v>577</v>
      </c>
      <c r="Q18" s="4">
        <f t="shared" si="11"/>
        <v>2410</v>
      </c>
      <c r="R18" s="9"/>
    </row>
    <row r="19" spans="1:18" x14ac:dyDescent="0.25">
      <c r="A19" s="12">
        <v>40210</v>
      </c>
      <c r="B19" s="1">
        <f t="shared" si="14"/>
        <v>16480</v>
      </c>
      <c r="C19" s="2">
        <f t="shared" si="16"/>
        <v>5768</v>
      </c>
      <c r="D19" s="2">
        <f t="shared" si="2"/>
        <v>1648</v>
      </c>
      <c r="E19" s="1">
        <f t="shared" si="3"/>
        <v>23896</v>
      </c>
      <c r="F19" s="1">
        <f t="shared" si="15"/>
        <v>14420</v>
      </c>
      <c r="G19" s="2">
        <f t="shared" si="17"/>
        <v>5047</v>
      </c>
      <c r="H19" s="2">
        <f t="shared" si="4"/>
        <v>1442</v>
      </c>
      <c r="I19" s="1">
        <f t="shared" si="5"/>
        <v>20909</v>
      </c>
      <c r="J19" s="1">
        <f t="shared" si="6"/>
        <v>2060</v>
      </c>
      <c r="K19" s="1">
        <f t="shared" si="6"/>
        <v>721</v>
      </c>
      <c r="L19" s="1">
        <f t="shared" si="6"/>
        <v>206</v>
      </c>
      <c r="M19" s="1">
        <f t="shared" si="7"/>
        <v>2987</v>
      </c>
      <c r="N19" s="3">
        <f t="shared" si="8"/>
        <v>278</v>
      </c>
      <c r="O19" s="3">
        <f t="shared" si="9"/>
        <v>299</v>
      </c>
      <c r="P19" s="3">
        <f t="shared" si="10"/>
        <v>577</v>
      </c>
      <c r="Q19" s="4">
        <f t="shared" si="11"/>
        <v>2410</v>
      </c>
      <c r="R19" s="9"/>
    </row>
    <row r="20" spans="1:18" x14ac:dyDescent="0.25">
      <c r="A20" s="12">
        <v>40238</v>
      </c>
      <c r="B20" s="1">
        <f t="shared" si="14"/>
        <v>16480</v>
      </c>
      <c r="C20" s="2">
        <f t="shared" si="16"/>
        <v>5768</v>
      </c>
      <c r="D20" s="2">
        <f t="shared" si="2"/>
        <v>1648</v>
      </c>
      <c r="E20" s="1">
        <f t="shared" si="3"/>
        <v>23896</v>
      </c>
      <c r="F20" s="1">
        <f t="shared" si="15"/>
        <v>14420</v>
      </c>
      <c r="G20" s="2">
        <f t="shared" si="17"/>
        <v>5047</v>
      </c>
      <c r="H20" s="2">
        <f t="shared" si="4"/>
        <v>1442</v>
      </c>
      <c r="I20" s="1">
        <f t="shared" si="5"/>
        <v>20909</v>
      </c>
      <c r="J20" s="1">
        <f t="shared" si="6"/>
        <v>2060</v>
      </c>
      <c r="K20" s="1">
        <f t="shared" si="6"/>
        <v>721</v>
      </c>
      <c r="L20" s="1">
        <f t="shared" si="6"/>
        <v>206</v>
      </c>
      <c r="M20" s="1">
        <f t="shared" si="7"/>
        <v>2987</v>
      </c>
      <c r="N20" s="3">
        <f t="shared" si="8"/>
        <v>278</v>
      </c>
      <c r="O20" s="3">
        <f t="shared" si="9"/>
        <v>299</v>
      </c>
      <c r="P20" s="3">
        <f t="shared" si="10"/>
        <v>577</v>
      </c>
      <c r="Q20" s="4">
        <f t="shared" si="11"/>
        <v>2410</v>
      </c>
      <c r="R20" s="9"/>
    </row>
    <row r="21" spans="1:18" x14ac:dyDescent="0.25">
      <c r="A21" s="12">
        <v>40269</v>
      </c>
      <c r="B21" s="1">
        <f t="shared" si="14"/>
        <v>16480</v>
      </c>
      <c r="C21" s="2">
        <f t="shared" si="16"/>
        <v>5768</v>
      </c>
      <c r="D21" s="2">
        <f t="shared" si="2"/>
        <v>1648</v>
      </c>
      <c r="E21" s="1">
        <f t="shared" si="3"/>
        <v>23896</v>
      </c>
      <c r="F21" s="1">
        <f t="shared" si="15"/>
        <v>14420</v>
      </c>
      <c r="G21" s="2">
        <f t="shared" si="17"/>
        <v>5047</v>
      </c>
      <c r="H21" s="2">
        <f t="shared" si="4"/>
        <v>1442</v>
      </c>
      <c r="I21" s="1">
        <f t="shared" si="5"/>
        <v>20909</v>
      </c>
      <c r="J21" s="1">
        <f t="shared" si="6"/>
        <v>2060</v>
      </c>
      <c r="K21" s="1">
        <f t="shared" si="6"/>
        <v>721</v>
      </c>
      <c r="L21" s="1">
        <f t="shared" si="6"/>
        <v>206</v>
      </c>
      <c r="M21" s="1">
        <f t="shared" si="7"/>
        <v>2987</v>
      </c>
      <c r="N21" s="3">
        <f t="shared" si="8"/>
        <v>278</v>
      </c>
      <c r="O21" s="3">
        <f t="shared" si="9"/>
        <v>299</v>
      </c>
      <c r="P21" s="3">
        <f t="shared" si="10"/>
        <v>577</v>
      </c>
      <c r="Q21" s="4">
        <f t="shared" si="11"/>
        <v>2410</v>
      </c>
      <c r="R21" s="9"/>
    </row>
    <row r="22" spans="1:18" x14ac:dyDescent="0.25">
      <c r="A22" s="12">
        <v>40299</v>
      </c>
      <c r="B22" s="1">
        <f t="shared" si="14"/>
        <v>16480</v>
      </c>
      <c r="C22" s="2">
        <f t="shared" si="16"/>
        <v>5768</v>
      </c>
      <c r="D22" s="2">
        <f t="shared" si="2"/>
        <v>1648</v>
      </c>
      <c r="E22" s="1">
        <f t="shared" si="3"/>
        <v>23896</v>
      </c>
      <c r="F22" s="1">
        <f t="shared" si="15"/>
        <v>14420</v>
      </c>
      <c r="G22" s="2">
        <f t="shared" si="17"/>
        <v>5047</v>
      </c>
      <c r="H22" s="2">
        <f t="shared" si="4"/>
        <v>1442</v>
      </c>
      <c r="I22" s="1">
        <f t="shared" si="5"/>
        <v>20909</v>
      </c>
      <c r="J22" s="1">
        <f t="shared" si="6"/>
        <v>2060</v>
      </c>
      <c r="K22" s="1">
        <f t="shared" si="6"/>
        <v>721</v>
      </c>
      <c r="L22" s="1">
        <f t="shared" si="6"/>
        <v>206</v>
      </c>
      <c r="M22" s="1">
        <f t="shared" si="7"/>
        <v>2987</v>
      </c>
      <c r="N22" s="3">
        <f t="shared" si="8"/>
        <v>278</v>
      </c>
      <c r="O22" s="3">
        <f t="shared" si="9"/>
        <v>299</v>
      </c>
      <c r="P22" s="3">
        <f t="shared" si="10"/>
        <v>577</v>
      </c>
      <c r="Q22" s="4">
        <f t="shared" si="11"/>
        <v>2410</v>
      </c>
      <c r="R22" s="9"/>
    </row>
    <row r="23" spans="1:18" x14ac:dyDescent="0.25">
      <c r="A23" s="12">
        <v>40330</v>
      </c>
      <c r="B23" s="1">
        <f t="shared" si="14"/>
        <v>16480</v>
      </c>
      <c r="C23" s="2">
        <f t="shared" si="16"/>
        <v>5768</v>
      </c>
      <c r="D23" s="2">
        <f t="shared" si="2"/>
        <v>1648</v>
      </c>
      <c r="E23" s="1">
        <f t="shared" si="3"/>
        <v>23896</v>
      </c>
      <c r="F23" s="1">
        <f t="shared" si="15"/>
        <v>14420</v>
      </c>
      <c r="G23" s="2">
        <f t="shared" si="17"/>
        <v>5047</v>
      </c>
      <c r="H23" s="2">
        <f t="shared" si="4"/>
        <v>1442</v>
      </c>
      <c r="I23" s="1">
        <f t="shared" si="5"/>
        <v>20909</v>
      </c>
      <c r="J23" s="1">
        <f t="shared" si="6"/>
        <v>2060</v>
      </c>
      <c r="K23" s="1">
        <f t="shared" si="6"/>
        <v>721</v>
      </c>
      <c r="L23" s="1">
        <f t="shared" si="6"/>
        <v>206</v>
      </c>
      <c r="M23" s="1">
        <f t="shared" si="7"/>
        <v>2987</v>
      </c>
      <c r="N23" s="3">
        <f t="shared" si="8"/>
        <v>278</v>
      </c>
      <c r="O23" s="3">
        <f t="shared" si="9"/>
        <v>299</v>
      </c>
      <c r="P23" s="3">
        <f t="shared" si="10"/>
        <v>577</v>
      </c>
      <c r="Q23" s="4">
        <f t="shared" si="11"/>
        <v>2410</v>
      </c>
      <c r="R23" s="9"/>
    </row>
    <row r="24" spans="1:18" x14ac:dyDescent="0.25">
      <c r="A24" s="12">
        <v>40360</v>
      </c>
      <c r="B24" s="5">
        <f>ROUND(B23*1.03,0-1)</f>
        <v>16970</v>
      </c>
      <c r="C24" s="2">
        <f t="shared" ref="C24:C29" si="18">ROUND(B24/100*45,0)</f>
        <v>7637</v>
      </c>
      <c r="D24" s="2">
        <f t="shared" si="2"/>
        <v>1697</v>
      </c>
      <c r="E24" s="1">
        <f t="shared" si="3"/>
        <v>26304</v>
      </c>
      <c r="F24" s="5">
        <f>ROUND(F23*1.03,0-1)</f>
        <v>14850</v>
      </c>
      <c r="G24" s="2">
        <f t="shared" ref="G24:G29" si="19">ROUND(F24/100*45,0)</f>
        <v>6683</v>
      </c>
      <c r="H24" s="2">
        <f t="shared" si="4"/>
        <v>1485</v>
      </c>
      <c r="I24" s="1">
        <f t="shared" si="5"/>
        <v>23018</v>
      </c>
      <c r="J24" s="1">
        <f t="shared" si="6"/>
        <v>2120</v>
      </c>
      <c r="K24" s="1">
        <f t="shared" si="6"/>
        <v>954</v>
      </c>
      <c r="L24" s="1">
        <f t="shared" si="6"/>
        <v>212</v>
      </c>
      <c r="M24" s="1">
        <f t="shared" si="7"/>
        <v>3286</v>
      </c>
      <c r="N24" s="3">
        <f t="shared" si="8"/>
        <v>307</v>
      </c>
      <c r="O24" s="3">
        <f t="shared" si="9"/>
        <v>329</v>
      </c>
      <c r="P24" s="3">
        <f t="shared" si="10"/>
        <v>636</v>
      </c>
      <c r="Q24" s="4">
        <f t="shared" si="11"/>
        <v>2650</v>
      </c>
      <c r="R24" s="9"/>
    </row>
    <row r="25" spans="1:18" x14ac:dyDescent="0.25">
      <c r="A25" s="12">
        <v>40391</v>
      </c>
      <c r="B25" s="1">
        <f>B24</f>
        <v>16970</v>
      </c>
      <c r="C25" s="2">
        <f t="shared" si="18"/>
        <v>7637</v>
      </c>
      <c r="D25" s="2">
        <f t="shared" si="2"/>
        <v>1697</v>
      </c>
      <c r="E25" s="1">
        <f t="shared" si="3"/>
        <v>26304</v>
      </c>
      <c r="F25" s="1">
        <f>F24</f>
        <v>14850</v>
      </c>
      <c r="G25" s="2">
        <f t="shared" si="19"/>
        <v>6683</v>
      </c>
      <c r="H25" s="2">
        <f t="shared" si="4"/>
        <v>1485</v>
      </c>
      <c r="I25" s="1">
        <f t="shared" si="5"/>
        <v>23018</v>
      </c>
      <c r="J25" s="1">
        <f t="shared" si="6"/>
        <v>2120</v>
      </c>
      <c r="K25" s="1">
        <f t="shared" si="6"/>
        <v>954</v>
      </c>
      <c r="L25" s="1">
        <f t="shared" si="6"/>
        <v>212</v>
      </c>
      <c r="M25" s="1">
        <f t="shared" si="7"/>
        <v>3286</v>
      </c>
      <c r="N25" s="3">
        <f t="shared" si="8"/>
        <v>307</v>
      </c>
      <c r="O25" s="3">
        <f t="shared" si="9"/>
        <v>329</v>
      </c>
      <c r="P25" s="3">
        <f t="shared" si="10"/>
        <v>636</v>
      </c>
      <c r="Q25" s="4">
        <f t="shared" si="11"/>
        <v>2650</v>
      </c>
      <c r="R25" s="9"/>
    </row>
    <row r="26" spans="1:18" x14ac:dyDescent="0.25">
      <c r="A26" s="12">
        <v>40422</v>
      </c>
      <c r="B26" s="1">
        <f t="shared" ref="B26:B35" si="20">B25</f>
        <v>16970</v>
      </c>
      <c r="C26" s="2">
        <f t="shared" si="18"/>
        <v>7637</v>
      </c>
      <c r="D26" s="2">
        <f t="shared" si="2"/>
        <v>1697</v>
      </c>
      <c r="E26" s="1">
        <f t="shared" si="3"/>
        <v>26304</v>
      </c>
      <c r="F26" s="1">
        <f t="shared" ref="F26:F35" si="21">F25</f>
        <v>14850</v>
      </c>
      <c r="G26" s="2">
        <f t="shared" si="19"/>
        <v>6683</v>
      </c>
      <c r="H26" s="2">
        <f t="shared" si="4"/>
        <v>1485</v>
      </c>
      <c r="I26" s="1">
        <f t="shared" si="5"/>
        <v>23018</v>
      </c>
      <c r="J26" s="1">
        <f t="shared" si="6"/>
        <v>2120</v>
      </c>
      <c r="K26" s="1">
        <f t="shared" si="6"/>
        <v>954</v>
      </c>
      <c r="L26" s="1">
        <f t="shared" si="6"/>
        <v>212</v>
      </c>
      <c r="M26" s="1">
        <f t="shared" si="7"/>
        <v>3286</v>
      </c>
      <c r="N26" s="3">
        <f t="shared" si="8"/>
        <v>307</v>
      </c>
      <c r="O26" s="3">
        <f t="shared" si="9"/>
        <v>329</v>
      </c>
      <c r="P26" s="3">
        <f t="shared" si="10"/>
        <v>636</v>
      </c>
      <c r="Q26" s="4">
        <f t="shared" si="11"/>
        <v>2650</v>
      </c>
      <c r="R26" s="9"/>
    </row>
    <row r="27" spans="1:18" x14ac:dyDescent="0.25">
      <c r="A27" s="12">
        <v>40452</v>
      </c>
      <c r="B27" s="1">
        <f t="shared" si="20"/>
        <v>16970</v>
      </c>
      <c r="C27" s="2">
        <f t="shared" si="18"/>
        <v>7637</v>
      </c>
      <c r="D27" s="2">
        <f t="shared" si="2"/>
        <v>1697</v>
      </c>
      <c r="E27" s="1">
        <f t="shared" si="3"/>
        <v>26304</v>
      </c>
      <c r="F27" s="1">
        <f t="shared" si="21"/>
        <v>14850</v>
      </c>
      <c r="G27" s="2">
        <f t="shared" si="19"/>
        <v>6683</v>
      </c>
      <c r="H27" s="2">
        <f t="shared" si="4"/>
        <v>1485</v>
      </c>
      <c r="I27" s="1">
        <f t="shared" si="5"/>
        <v>23018</v>
      </c>
      <c r="J27" s="1">
        <f t="shared" si="6"/>
        <v>2120</v>
      </c>
      <c r="K27" s="1">
        <f t="shared" si="6"/>
        <v>954</v>
      </c>
      <c r="L27" s="1">
        <f t="shared" si="6"/>
        <v>212</v>
      </c>
      <c r="M27" s="1">
        <f t="shared" si="7"/>
        <v>3286</v>
      </c>
      <c r="N27" s="3">
        <f t="shared" si="8"/>
        <v>307</v>
      </c>
      <c r="O27" s="3">
        <f t="shared" si="9"/>
        <v>329</v>
      </c>
      <c r="P27" s="3">
        <f t="shared" si="10"/>
        <v>636</v>
      </c>
      <c r="Q27" s="4">
        <f t="shared" si="11"/>
        <v>2650</v>
      </c>
      <c r="R27" s="9"/>
    </row>
    <row r="28" spans="1:18" x14ac:dyDescent="0.25">
      <c r="A28" s="12">
        <v>40483</v>
      </c>
      <c r="B28" s="1">
        <f t="shared" si="20"/>
        <v>16970</v>
      </c>
      <c r="C28" s="2">
        <f t="shared" si="18"/>
        <v>7637</v>
      </c>
      <c r="D28" s="2">
        <f t="shared" si="2"/>
        <v>1697</v>
      </c>
      <c r="E28" s="1">
        <f t="shared" si="3"/>
        <v>26304</v>
      </c>
      <c r="F28" s="1">
        <f t="shared" si="21"/>
        <v>14850</v>
      </c>
      <c r="G28" s="2">
        <f t="shared" si="19"/>
        <v>6683</v>
      </c>
      <c r="H28" s="2">
        <f t="shared" si="4"/>
        <v>1485</v>
      </c>
      <c r="I28" s="1">
        <f t="shared" si="5"/>
        <v>23018</v>
      </c>
      <c r="J28" s="1">
        <f t="shared" si="6"/>
        <v>2120</v>
      </c>
      <c r="K28" s="1">
        <f t="shared" si="6"/>
        <v>954</v>
      </c>
      <c r="L28" s="1">
        <f t="shared" si="6"/>
        <v>212</v>
      </c>
      <c r="M28" s="1">
        <f t="shared" si="7"/>
        <v>3286</v>
      </c>
      <c r="N28" s="3">
        <f t="shared" si="8"/>
        <v>307</v>
      </c>
      <c r="O28" s="3">
        <f t="shared" si="9"/>
        <v>329</v>
      </c>
      <c r="P28" s="3">
        <f t="shared" si="10"/>
        <v>636</v>
      </c>
      <c r="Q28" s="4">
        <f t="shared" si="11"/>
        <v>2650</v>
      </c>
      <c r="R28" s="9"/>
    </row>
    <row r="29" spans="1:18" x14ac:dyDescent="0.25">
      <c r="A29" s="12">
        <v>40513</v>
      </c>
      <c r="B29" s="1">
        <f t="shared" si="20"/>
        <v>16970</v>
      </c>
      <c r="C29" s="2">
        <f t="shared" si="18"/>
        <v>7637</v>
      </c>
      <c r="D29" s="2">
        <f t="shared" si="2"/>
        <v>1697</v>
      </c>
      <c r="E29" s="1">
        <f t="shared" si="3"/>
        <v>26304</v>
      </c>
      <c r="F29" s="1">
        <f t="shared" si="21"/>
        <v>14850</v>
      </c>
      <c r="G29" s="2">
        <f t="shared" si="19"/>
        <v>6683</v>
      </c>
      <c r="H29" s="2">
        <f t="shared" si="4"/>
        <v>1485</v>
      </c>
      <c r="I29" s="1">
        <f t="shared" si="5"/>
        <v>23018</v>
      </c>
      <c r="J29" s="1">
        <f t="shared" si="6"/>
        <v>2120</v>
      </c>
      <c r="K29" s="1">
        <f t="shared" si="6"/>
        <v>954</v>
      </c>
      <c r="L29" s="1">
        <f t="shared" si="6"/>
        <v>212</v>
      </c>
      <c r="M29" s="1">
        <f t="shared" si="7"/>
        <v>3286</v>
      </c>
      <c r="N29" s="3">
        <f t="shared" si="8"/>
        <v>307</v>
      </c>
      <c r="O29" s="3">
        <f t="shared" si="9"/>
        <v>329</v>
      </c>
      <c r="P29" s="3">
        <f t="shared" si="10"/>
        <v>636</v>
      </c>
      <c r="Q29" s="4">
        <f t="shared" si="11"/>
        <v>2650</v>
      </c>
      <c r="R29" s="9"/>
    </row>
    <row r="30" spans="1:18" x14ac:dyDescent="0.25">
      <c r="A30" s="12">
        <v>40544</v>
      </c>
      <c r="B30" s="1">
        <f t="shared" si="20"/>
        <v>16970</v>
      </c>
      <c r="C30" s="2">
        <f t="shared" ref="C30:C35" si="22">ROUND(B30/100*51,0)</f>
        <v>8655</v>
      </c>
      <c r="D30" s="2">
        <f t="shared" si="2"/>
        <v>1697</v>
      </c>
      <c r="E30" s="1">
        <f t="shared" si="3"/>
        <v>27322</v>
      </c>
      <c r="F30" s="1">
        <f t="shared" si="21"/>
        <v>14850</v>
      </c>
      <c r="G30" s="2">
        <f t="shared" ref="G30:G35" si="23">ROUND(F30/100*51,0)</f>
        <v>7574</v>
      </c>
      <c r="H30" s="2">
        <f t="shared" si="4"/>
        <v>1485</v>
      </c>
      <c r="I30" s="1">
        <f t="shared" si="5"/>
        <v>23909</v>
      </c>
      <c r="J30" s="1">
        <f t="shared" si="6"/>
        <v>2120</v>
      </c>
      <c r="K30" s="1">
        <f t="shared" si="6"/>
        <v>1081</v>
      </c>
      <c r="L30" s="1">
        <f t="shared" si="6"/>
        <v>212</v>
      </c>
      <c r="M30" s="1">
        <f t="shared" si="7"/>
        <v>3413</v>
      </c>
      <c r="N30" s="3">
        <f t="shared" si="8"/>
        <v>320</v>
      </c>
      <c r="O30" s="3">
        <f t="shared" si="9"/>
        <v>341</v>
      </c>
      <c r="P30" s="3">
        <f t="shared" si="10"/>
        <v>661</v>
      </c>
      <c r="Q30" s="4">
        <f t="shared" si="11"/>
        <v>2752</v>
      </c>
      <c r="R30" s="9"/>
    </row>
    <row r="31" spans="1:18" x14ac:dyDescent="0.25">
      <c r="A31" s="12">
        <v>40575</v>
      </c>
      <c r="B31" s="1">
        <f t="shared" si="20"/>
        <v>16970</v>
      </c>
      <c r="C31" s="2">
        <f t="shared" si="22"/>
        <v>8655</v>
      </c>
      <c r="D31" s="2">
        <f t="shared" si="2"/>
        <v>1697</v>
      </c>
      <c r="E31" s="1">
        <f t="shared" si="3"/>
        <v>27322</v>
      </c>
      <c r="F31" s="1">
        <f t="shared" si="21"/>
        <v>14850</v>
      </c>
      <c r="G31" s="2">
        <f t="shared" si="23"/>
        <v>7574</v>
      </c>
      <c r="H31" s="2">
        <f t="shared" si="4"/>
        <v>1485</v>
      </c>
      <c r="I31" s="1">
        <f t="shared" si="5"/>
        <v>23909</v>
      </c>
      <c r="J31" s="1">
        <f t="shared" si="6"/>
        <v>2120</v>
      </c>
      <c r="K31" s="1">
        <f t="shared" si="6"/>
        <v>1081</v>
      </c>
      <c r="L31" s="1">
        <f t="shared" si="6"/>
        <v>212</v>
      </c>
      <c r="M31" s="1">
        <f t="shared" si="7"/>
        <v>3413</v>
      </c>
      <c r="N31" s="3">
        <f t="shared" si="8"/>
        <v>320</v>
      </c>
      <c r="O31" s="3">
        <f t="shared" si="9"/>
        <v>341</v>
      </c>
      <c r="P31" s="3">
        <f t="shared" si="10"/>
        <v>661</v>
      </c>
      <c r="Q31" s="4">
        <f t="shared" si="11"/>
        <v>2752</v>
      </c>
      <c r="R31" s="9"/>
    </row>
    <row r="32" spans="1:18" x14ac:dyDescent="0.25">
      <c r="A32" s="12">
        <v>40603</v>
      </c>
      <c r="B32" s="1">
        <f t="shared" si="20"/>
        <v>16970</v>
      </c>
      <c r="C32" s="2">
        <f t="shared" si="22"/>
        <v>8655</v>
      </c>
      <c r="D32" s="2">
        <f t="shared" si="2"/>
        <v>1697</v>
      </c>
      <c r="E32" s="1">
        <f t="shared" si="3"/>
        <v>27322</v>
      </c>
      <c r="F32" s="1">
        <f t="shared" si="21"/>
        <v>14850</v>
      </c>
      <c r="G32" s="2">
        <f t="shared" si="23"/>
        <v>7574</v>
      </c>
      <c r="H32" s="2">
        <f t="shared" si="4"/>
        <v>1485</v>
      </c>
      <c r="I32" s="1">
        <f t="shared" si="5"/>
        <v>23909</v>
      </c>
      <c r="J32" s="1">
        <f t="shared" si="6"/>
        <v>2120</v>
      </c>
      <c r="K32" s="1">
        <f t="shared" si="6"/>
        <v>1081</v>
      </c>
      <c r="L32" s="1">
        <f t="shared" si="6"/>
        <v>212</v>
      </c>
      <c r="M32" s="1">
        <f t="shared" si="7"/>
        <v>3413</v>
      </c>
      <c r="N32" s="3">
        <f t="shared" si="8"/>
        <v>320</v>
      </c>
      <c r="O32" s="3">
        <f t="shared" si="9"/>
        <v>341</v>
      </c>
      <c r="P32" s="3">
        <f t="shared" si="10"/>
        <v>661</v>
      </c>
      <c r="Q32" s="4">
        <f t="shared" si="11"/>
        <v>2752</v>
      </c>
      <c r="R32" s="9"/>
    </row>
    <row r="33" spans="1:18" x14ac:dyDescent="0.25">
      <c r="A33" s="12">
        <v>40634</v>
      </c>
      <c r="B33" s="1">
        <f t="shared" si="20"/>
        <v>16970</v>
      </c>
      <c r="C33" s="2">
        <f t="shared" si="22"/>
        <v>8655</v>
      </c>
      <c r="D33" s="2">
        <f t="shared" si="2"/>
        <v>1697</v>
      </c>
      <c r="E33" s="1">
        <f t="shared" si="3"/>
        <v>27322</v>
      </c>
      <c r="F33" s="1">
        <f t="shared" si="21"/>
        <v>14850</v>
      </c>
      <c r="G33" s="2">
        <f t="shared" si="23"/>
        <v>7574</v>
      </c>
      <c r="H33" s="2">
        <f t="shared" si="4"/>
        <v>1485</v>
      </c>
      <c r="I33" s="1">
        <f t="shared" si="5"/>
        <v>23909</v>
      </c>
      <c r="J33" s="1">
        <f t="shared" si="6"/>
        <v>2120</v>
      </c>
      <c r="K33" s="1">
        <f t="shared" si="6"/>
        <v>1081</v>
      </c>
      <c r="L33" s="1">
        <f t="shared" si="6"/>
        <v>212</v>
      </c>
      <c r="M33" s="1">
        <f t="shared" si="7"/>
        <v>3413</v>
      </c>
      <c r="N33" s="3">
        <f t="shared" si="8"/>
        <v>320</v>
      </c>
      <c r="O33" s="3">
        <f t="shared" si="9"/>
        <v>341</v>
      </c>
      <c r="P33" s="3">
        <f t="shared" si="10"/>
        <v>661</v>
      </c>
      <c r="Q33" s="4">
        <f t="shared" si="11"/>
        <v>2752</v>
      </c>
      <c r="R33" s="9"/>
    </row>
    <row r="34" spans="1:18" x14ac:dyDescent="0.25">
      <c r="A34" s="12">
        <v>40664</v>
      </c>
      <c r="B34" s="1">
        <f t="shared" si="20"/>
        <v>16970</v>
      </c>
      <c r="C34" s="2">
        <f t="shared" si="22"/>
        <v>8655</v>
      </c>
      <c r="D34" s="2">
        <f t="shared" si="2"/>
        <v>1697</v>
      </c>
      <c r="E34" s="1">
        <f t="shared" si="3"/>
        <v>27322</v>
      </c>
      <c r="F34" s="1">
        <f t="shared" si="21"/>
        <v>14850</v>
      </c>
      <c r="G34" s="2">
        <f t="shared" si="23"/>
        <v>7574</v>
      </c>
      <c r="H34" s="2">
        <f t="shared" si="4"/>
        <v>1485</v>
      </c>
      <c r="I34" s="1">
        <f t="shared" si="5"/>
        <v>23909</v>
      </c>
      <c r="J34" s="1">
        <f t="shared" si="6"/>
        <v>2120</v>
      </c>
      <c r="K34" s="1">
        <f t="shared" si="6"/>
        <v>1081</v>
      </c>
      <c r="L34" s="1">
        <f t="shared" si="6"/>
        <v>212</v>
      </c>
      <c r="M34" s="1">
        <f t="shared" si="7"/>
        <v>3413</v>
      </c>
      <c r="N34" s="3">
        <f t="shared" si="8"/>
        <v>320</v>
      </c>
      <c r="O34" s="3">
        <f t="shared" si="9"/>
        <v>341</v>
      </c>
      <c r="P34" s="3">
        <f t="shared" si="10"/>
        <v>661</v>
      </c>
      <c r="Q34" s="4">
        <f t="shared" si="11"/>
        <v>2752</v>
      </c>
      <c r="R34" s="9"/>
    </row>
    <row r="35" spans="1:18" x14ac:dyDescent="0.25">
      <c r="A35" s="12">
        <v>40695</v>
      </c>
      <c r="B35" s="1">
        <f t="shared" si="20"/>
        <v>16970</v>
      </c>
      <c r="C35" s="2">
        <f t="shared" si="22"/>
        <v>8655</v>
      </c>
      <c r="D35" s="2">
        <f t="shared" si="2"/>
        <v>1697</v>
      </c>
      <c r="E35" s="1">
        <f t="shared" si="3"/>
        <v>27322</v>
      </c>
      <c r="F35" s="1">
        <f t="shared" si="21"/>
        <v>14850</v>
      </c>
      <c r="G35" s="2">
        <f t="shared" si="23"/>
        <v>7574</v>
      </c>
      <c r="H35" s="2">
        <f t="shared" si="4"/>
        <v>1485</v>
      </c>
      <c r="I35" s="1">
        <f t="shared" si="5"/>
        <v>23909</v>
      </c>
      <c r="J35" s="1">
        <f t="shared" si="6"/>
        <v>2120</v>
      </c>
      <c r="K35" s="1">
        <f t="shared" si="6"/>
        <v>1081</v>
      </c>
      <c r="L35" s="1">
        <f t="shared" si="6"/>
        <v>212</v>
      </c>
      <c r="M35" s="1">
        <f t="shared" si="7"/>
        <v>3413</v>
      </c>
      <c r="N35" s="3">
        <f t="shared" si="8"/>
        <v>320</v>
      </c>
      <c r="O35" s="3">
        <f t="shared" si="9"/>
        <v>341</v>
      </c>
      <c r="P35" s="3">
        <f t="shared" si="10"/>
        <v>661</v>
      </c>
      <c r="Q35" s="4">
        <f t="shared" si="11"/>
        <v>2752</v>
      </c>
      <c r="R35" s="9"/>
    </row>
    <row r="36" spans="1:18" x14ac:dyDescent="0.25">
      <c r="A36" s="12">
        <v>40725</v>
      </c>
      <c r="B36" s="5">
        <f>ROUND(B35*1.03,0-1)</f>
        <v>17480</v>
      </c>
      <c r="C36" s="2">
        <f t="shared" ref="C36:C41" si="24">ROUND(B36/100*58,0)</f>
        <v>10138</v>
      </c>
      <c r="D36" s="2">
        <f t="shared" si="2"/>
        <v>1748</v>
      </c>
      <c r="E36" s="1">
        <f t="shared" si="3"/>
        <v>29366</v>
      </c>
      <c r="F36" s="5">
        <f>ROUND(F35*1.03,0-1)</f>
        <v>15300</v>
      </c>
      <c r="G36" s="2">
        <f t="shared" ref="G36:G41" si="25">ROUND(F36/100*58,0)</f>
        <v>8874</v>
      </c>
      <c r="H36" s="2">
        <f t="shared" si="4"/>
        <v>1530</v>
      </c>
      <c r="I36" s="1">
        <f t="shared" si="5"/>
        <v>25704</v>
      </c>
      <c r="J36" s="1">
        <f t="shared" si="6"/>
        <v>2180</v>
      </c>
      <c r="K36" s="1">
        <f t="shared" si="6"/>
        <v>1264</v>
      </c>
      <c r="L36" s="1">
        <f t="shared" si="6"/>
        <v>218</v>
      </c>
      <c r="M36" s="1">
        <f t="shared" si="7"/>
        <v>3662</v>
      </c>
      <c r="N36" s="3">
        <f t="shared" si="8"/>
        <v>344</v>
      </c>
      <c r="O36" s="3">
        <f t="shared" si="9"/>
        <v>366</v>
      </c>
      <c r="P36" s="3">
        <f t="shared" si="10"/>
        <v>710</v>
      </c>
      <c r="Q36" s="4">
        <f t="shared" si="11"/>
        <v>2952</v>
      </c>
      <c r="R36" s="9"/>
    </row>
    <row r="37" spans="1:18" x14ac:dyDescent="0.25">
      <c r="A37" s="12">
        <v>40756</v>
      </c>
      <c r="B37" s="1">
        <f>B36</f>
        <v>17480</v>
      </c>
      <c r="C37" s="2">
        <f t="shared" si="24"/>
        <v>10138</v>
      </c>
      <c r="D37" s="2">
        <f t="shared" si="2"/>
        <v>1748</v>
      </c>
      <c r="E37" s="1">
        <f t="shared" si="3"/>
        <v>29366</v>
      </c>
      <c r="F37" s="1">
        <f>F36</f>
        <v>15300</v>
      </c>
      <c r="G37" s="2">
        <f t="shared" si="25"/>
        <v>8874</v>
      </c>
      <c r="H37" s="2">
        <f t="shared" si="4"/>
        <v>1530</v>
      </c>
      <c r="I37" s="1">
        <f t="shared" si="5"/>
        <v>25704</v>
      </c>
      <c r="J37" s="1">
        <f t="shared" si="6"/>
        <v>2180</v>
      </c>
      <c r="K37" s="1">
        <f t="shared" si="6"/>
        <v>1264</v>
      </c>
      <c r="L37" s="1">
        <f t="shared" si="6"/>
        <v>218</v>
      </c>
      <c r="M37" s="1">
        <f t="shared" si="7"/>
        <v>3662</v>
      </c>
      <c r="N37" s="3">
        <f t="shared" si="8"/>
        <v>344</v>
      </c>
      <c r="O37" s="3">
        <f t="shared" si="9"/>
        <v>366</v>
      </c>
      <c r="P37" s="3">
        <f t="shared" si="10"/>
        <v>710</v>
      </c>
      <c r="Q37" s="4">
        <f t="shared" si="11"/>
        <v>2952</v>
      </c>
      <c r="R37" s="9"/>
    </row>
    <row r="38" spans="1:18" x14ac:dyDescent="0.25">
      <c r="A38" s="12">
        <v>40787</v>
      </c>
      <c r="B38" s="1">
        <f t="shared" ref="B38:B47" si="26">B37</f>
        <v>17480</v>
      </c>
      <c r="C38" s="2">
        <f t="shared" si="24"/>
        <v>10138</v>
      </c>
      <c r="D38" s="2">
        <f t="shared" si="2"/>
        <v>1748</v>
      </c>
      <c r="E38" s="1">
        <f t="shared" si="3"/>
        <v>29366</v>
      </c>
      <c r="F38" s="1">
        <f t="shared" ref="F38:F47" si="27">F37</f>
        <v>15300</v>
      </c>
      <c r="G38" s="2">
        <f t="shared" si="25"/>
        <v>8874</v>
      </c>
      <c r="H38" s="2">
        <f t="shared" si="4"/>
        <v>1530</v>
      </c>
      <c r="I38" s="1">
        <f t="shared" si="5"/>
        <v>25704</v>
      </c>
      <c r="J38" s="1">
        <f t="shared" si="6"/>
        <v>2180</v>
      </c>
      <c r="K38" s="1">
        <f t="shared" si="6"/>
        <v>1264</v>
      </c>
      <c r="L38" s="1">
        <f t="shared" si="6"/>
        <v>218</v>
      </c>
      <c r="M38" s="1">
        <f t="shared" si="7"/>
        <v>3662</v>
      </c>
      <c r="N38" s="3">
        <f t="shared" si="8"/>
        <v>344</v>
      </c>
      <c r="O38" s="3">
        <f t="shared" si="9"/>
        <v>366</v>
      </c>
      <c r="P38" s="3">
        <f t="shared" si="10"/>
        <v>710</v>
      </c>
      <c r="Q38" s="4">
        <f t="shared" si="11"/>
        <v>2952</v>
      </c>
      <c r="R38" s="9"/>
    </row>
    <row r="39" spans="1:18" x14ac:dyDescent="0.25">
      <c r="A39" s="12">
        <v>40817</v>
      </c>
      <c r="B39" s="1">
        <f t="shared" si="26"/>
        <v>17480</v>
      </c>
      <c r="C39" s="2">
        <f t="shared" si="24"/>
        <v>10138</v>
      </c>
      <c r="D39" s="2">
        <f t="shared" si="2"/>
        <v>1748</v>
      </c>
      <c r="E39" s="1">
        <f t="shared" si="3"/>
        <v>29366</v>
      </c>
      <c r="F39" s="1">
        <f t="shared" si="27"/>
        <v>15300</v>
      </c>
      <c r="G39" s="2">
        <f t="shared" si="25"/>
        <v>8874</v>
      </c>
      <c r="H39" s="2">
        <f t="shared" si="4"/>
        <v>1530</v>
      </c>
      <c r="I39" s="1">
        <f t="shared" si="5"/>
        <v>25704</v>
      </c>
      <c r="J39" s="1">
        <f t="shared" si="6"/>
        <v>2180</v>
      </c>
      <c r="K39" s="1">
        <f t="shared" si="6"/>
        <v>1264</v>
      </c>
      <c r="L39" s="1">
        <f t="shared" si="6"/>
        <v>218</v>
      </c>
      <c r="M39" s="1">
        <f t="shared" si="7"/>
        <v>3662</v>
      </c>
      <c r="N39" s="3">
        <f t="shared" si="8"/>
        <v>344</v>
      </c>
      <c r="O39" s="3">
        <f t="shared" si="9"/>
        <v>366</v>
      </c>
      <c r="P39" s="3">
        <f t="shared" si="10"/>
        <v>710</v>
      </c>
      <c r="Q39" s="4">
        <f t="shared" si="11"/>
        <v>2952</v>
      </c>
      <c r="R39" s="9"/>
    </row>
    <row r="40" spans="1:18" x14ac:dyDescent="0.25">
      <c r="A40" s="12">
        <v>40848</v>
      </c>
      <c r="B40" s="1">
        <f t="shared" si="26"/>
        <v>17480</v>
      </c>
      <c r="C40" s="2">
        <f t="shared" si="24"/>
        <v>10138</v>
      </c>
      <c r="D40" s="2">
        <f t="shared" si="2"/>
        <v>1748</v>
      </c>
      <c r="E40" s="1">
        <f t="shared" si="3"/>
        <v>29366</v>
      </c>
      <c r="F40" s="1">
        <f t="shared" si="27"/>
        <v>15300</v>
      </c>
      <c r="G40" s="2">
        <f t="shared" si="25"/>
        <v>8874</v>
      </c>
      <c r="H40" s="2">
        <f t="shared" si="4"/>
        <v>1530</v>
      </c>
      <c r="I40" s="1">
        <f t="shared" si="5"/>
        <v>25704</v>
      </c>
      <c r="J40" s="1">
        <f t="shared" si="6"/>
        <v>2180</v>
      </c>
      <c r="K40" s="1">
        <f t="shared" si="6"/>
        <v>1264</v>
      </c>
      <c r="L40" s="1">
        <f t="shared" si="6"/>
        <v>218</v>
      </c>
      <c r="M40" s="1">
        <f t="shared" si="7"/>
        <v>3662</v>
      </c>
      <c r="N40" s="3">
        <f t="shared" si="8"/>
        <v>344</v>
      </c>
      <c r="O40" s="3">
        <f t="shared" si="9"/>
        <v>366</v>
      </c>
      <c r="P40" s="3">
        <f t="shared" si="10"/>
        <v>710</v>
      </c>
      <c r="Q40" s="4">
        <f t="shared" si="11"/>
        <v>2952</v>
      </c>
      <c r="R40" s="9"/>
    </row>
    <row r="41" spans="1:18" x14ac:dyDescent="0.25">
      <c r="A41" s="12">
        <v>40878</v>
      </c>
      <c r="B41" s="1">
        <f t="shared" si="26"/>
        <v>17480</v>
      </c>
      <c r="C41" s="2">
        <f t="shared" si="24"/>
        <v>10138</v>
      </c>
      <c r="D41" s="2">
        <f t="shared" si="2"/>
        <v>1748</v>
      </c>
      <c r="E41" s="1">
        <f t="shared" si="3"/>
        <v>29366</v>
      </c>
      <c r="F41" s="1">
        <f t="shared" si="27"/>
        <v>15300</v>
      </c>
      <c r="G41" s="2">
        <f t="shared" si="25"/>
        <v>8874</v>
      </c>
      <c r="H41" s="2">
        <f t="shared" si="4"/>
        <v>1530</v>
      </c>
      <c r="I41" s="1">
        <f t="shared" si="5"/>
        <v>25704</v>
      </c>
      <c r="J41" s="1">
        <f t="shared" si="6"/>
        <v>2180</v>
      </c>
      <c r="K41" s="1">
        <f t="shared" si="6"/>
        <v>1264</v>
      </c>
      <c r="L41" s="1">
        <f t="shared" si="6"/>
        <v>218</v>
      </c>
      <c r="M41" s="1">
        <f t="shared" si="7"/>
        <v>3662</v>
      </c>
      <c r="N41" s="3">
        <f t="shared" si="8"/>
        <v>344</v>
      </c>
      <c r="O41" s="3">
        <f t="shared" si="9"/>
        <v>366</v>
      </c>
      <c r="P41" s="3">
        <f t="shared" si="10"/>
        <v>710</v>
      </c>
      <c r="Q41" s="4">
        <f t="shared" si="11"/>
        <v>2952</v>
      </c>
      <c r="R41" s="9"/>
    </row>
    <row r="42" spans="1:18" x14ac:dyDescent="0.25">
      <c r="A42" s="12">
        <v>40909</v>
      </c>
      <c r="B42" s="1">
        <f t="shared" si="26"/>
        <v>17480</v>
      </c>
      <c r="C42" s="2">
        <f t="shared" ref="C42:C47" si="28">ROUND(B42/100*65,0)</f>
        <v>11362</v>
      </c>
      <c r="D42" s="2">
        <f t="shared" si="2"/>
        <v>1748</v>
      </c>
      <c r="E42" s="1">
        <f t="shared" si="3"/>
        <v>30590</v>
      </c>
      <c r="F42" s="1">
        <f t="shared" si="27"/>
        <v>15300</v>
      </c>
      <c r="G42" s="2">
        <f t="shared" ref="G42:G47" si="29">ROUND(F42/100*65,0)</f>
        <v>9945</v>
      </c>
      <c r="H42" s="2">
        <f t="shared" si="4"/>
        <v>1530</v>
      </c>
      <c r="I42" s="1">
        <f t="shared" si="5"/>
        <v>26775</v>
      </c>
      <c r="J42" s="1">
        <f t="shared" si="6"/>
        <v>2180</v>
      </c>
      <c r="K42" s="1">
        <f t="shared" si="6"/>
        <v>1417</v>
      </c>
      <c r="L42" s="1">
        <f t="shared" si="6"/>
        <v>218</v>
      </c>
      <c r="M42" s="1">
        <f t="shared" si="7"/>
        <v>3815</v>
      </c>
      <c r="N42" s="3">
        <f t="shared" si="8"/>
        <v>360</v>
      </c>
      <c r="O42" s="3">
        <f t="shared" si="9"/>
        <v>382</v>
      </c>
      <c r="P42" s="3">
        <f t="shared" si="10"/>
        <v>742</v>
      </c>
      <c r="Q42" s="4">
        <f t="shared" si="11"/>
        <v>3073</v>
      </c>
      <c r="R42" s="9"/>
    </row>
    <row r="43" spans="1:18" x14ac:dyDescent="0.25">
      <c r="A43" s="12">
        <v>40940</v>
      </c>
      <c r="B43" s="1">
        <f t="shared" si="26"/>
        <v>17480</v>
      </c>
      <c r="C43" s="2">
        <f t="shared" si="28"/>
        <v>11362</v>
      </c>
      <c r="D43" s="2">
        <f t="shared" si="2"/>
        <v>1748</v>
      </c>
      <c r="E43" s="1">
        <f t="shared" si="3"/>
        <v>30590</v>
      </c>
      <c r="F43" s="1">
        <f t="shared" si="27"/>
        <v>15300</v>
      </c>
      <c r="G43" s="2">
        <f t="shared" si="29"/>
        <v>9945</v>
      </c>
      <c r="H43" s="2">
        <f t="shared" si="4"/>
        <v>1530</v>
      </c>
      <c r="I43" s="1">
        <f t="shared" si="5"/>
        <v>26775</v>
      </c>
      <c r="J43" s="1">
        <f t="shared" si="6"/>
        <v>2180</v>
      </c>
      <c r="K43" s="1">
        <f t="shared" si="6"/>
        <v>1417</v>
      </c>
      <c r="L43" s="1">
        <f t="shared" si="6"/>
        <v>218</v>
      </c>
      <c r="M43" s="1">
        <f t="shared" si="7"/>
        <v>3815</v>
      </c>
      <c r="N43" s="3">
        <f t="shared" si="8"/>
        <v>360</v>
      </c>
      <c r="O43" s="3">
        <f t="shared" si="9"/>
        <v>382</v>
      </c>
      <c r="P43" s="3">
        <f t="shared" si="10"/>
        <v>742</v>
      </c>
      <c r="Q43" s="4">
        <f t="shared" si="11"/>
        <v>3073</v>
      </c>
      <c r="R43" s="9"/>
    </row>
    <row r="44" spans="1:18" x14ac:dyDescent="0.25">
      <c r="A44" s="12">
        <v>40969</v>
      </c>
      <c r="B44" s="1">
        <f t="shared" si="26"/>
        <v>17480</v>
      </c>
      <c r="C44" s="2">
        <f t="shared" si="28"/>
        <v>11362</v>
      </c>
      <c r="D44" s="2">
        <f t="shared" si="2"/>
        <v>1748</v>
      </c>
      <c r="E44" s="1">
        <f t="shared" si="3"/>
        <v>30590</v>
      </c>
      <c r="F44" s="1">
        <f t="shared" si="27"/>
        <v>15300</v>
      </c>
      <c r="G44" s="2">
        <f t="shared" si="29"/>
        <v>9945</v>
      </c>
      <c r="H44" s="2">
        <f t="shared" si="4"/>
        <v>1530</v>
      </c>
      <c r="I44" s="1">
        <f t="shared" si="5"/>
        <v>26775</v>
      </c>
      <c r="J44" s="1">
        <f t="shared" si="6"/>
        <v>2180</v>
      </c>
      <c r="K44" s="1">
        <f t="shared" si="6"/>
        <v>1417</v>
      </c>
      <c r="L44" s="1">
        <f t="shared" si="6"/>
        <v>218</v>
      </c>
      <c r="M44" s="1">
        <f t="shared" si="7"/>
        <v>3815</v>
      </c>
      <c r="N44" s="3">
        <f t="shared" si="8"/>
        <v>360</v>
      </c>
      <c r="O44" s="3">
        <f t="shared" si="9"/>
        <v>382</v>
      </c>
      <c r="P44" s="3">
        <f t="shared" si="10"/>
        <v>742</v>
      </c>
      <c r="Q44" s="4">
        <f t="shared" si="11"/>
        <v>3073</v>
      </c>
      <c r="R44" s="9"/>
    </row>
    <row r="45" spans="1:18" x14ac:dyDescent="0.25">
      <c r="A45" s="12">
        <v>41000</v>
      </c>
      <c r="B45" s="1">
        <f t="shared" si="26"/>
        <v>17480</v>
      </c>
      <c r="C45" s="2">
        <f t="shared" si="28"/>
        <v>11362</v>
      </c>
      <c r="D45" s="2">
        <f t="shared" si="2"/>
        <v>1748</v>
      </c>
      <c r="E45" s="1">
        <f t="shared" si="3"/>
        <v>30590</v>
      </c>
      <c r="F45" s="1">
        <f t="shared" si="27"/>
        <v>15300</v>
      </c>
      <c r="G45" s="2">
        <f t="shared" si="29"/>
        <v>9945</v>
      </c>
      <c r="H45" s="2">
        <f t="shared" si="4"/>
        <v>1530</v>
      </c>
      <c r="I45" s="1">
        <f t="shared" si="5"/>
        <v>26775</v>
      </c>
      <c r="J45" s="1">
        <f t="shared" si="6"/>
        <v>2180</v>
      </c>
      <c r="K45" s="1">
        <f t="shared" si="6"/>
        <v>1417</v>
      </c>
      <c r="L45" s="1">
        <f t="shared" si="6"/>
        <v>218</v>
      </c>
      <c r="M45" s="1">
        <f t="shared" si="7"/>
        <v>3815</v>
      </c>
      <c r="N45" s="3">
        <f t="shared" si="8"/>
        <v>360</v>
      </c>
      <c r="O45" s="3">
        <f t="shared" si="9"/>
        <v>382</v>
      </c>
      <c r="P45" s="3">
        <f t="shared" si="10"/>
        <v>742</v>
      </c>
      <c r="Q45" s="4">
        <f t="shared" si="11"/>
        <v>3073</v>
      </c>
      <c r="R45" s="9"/>
    </row>
    <row r="46" spans="1:18" x14ac:dyDescent="0.25">
      <c r="A46" s="12">
        <v>41030</v>
      </c>
      <c r="B46" s="1">
        <f t="shared" si="26"/>
        <v>17480</v>
      </c>
      <c r="C46" s="2">
        <f t="shared" si="28"/>
        <v>11362</v>
      </c>
      <c r="D46" s="2">
        <f t="shared" si="2"/>
        <v>1748</v>
      </c>
      <c r="E46" s="1">
        <f t="shared" si="3"/>
        <v>30590</v>
      </c>
      <c r="F46" s="1">
        <f t="shared" si="27"/>
        <v>15300</v>
      </c>
      <c r="G46" s="2">
        <f t="shared" si="29"/>
        <v>9945</v>
      </c>
      <c r="H46" s="2">
        <f t="shared" si="4"/>
        <v>1530</v>
      </c>
      <c r="I46" s="1">
        <f t="shared" si="5"/>
        <v>26775</v>
      </c>
      <c r="J46" s="1">
        <f t="shared" si="6"/>
        <v>2180</v>
      </c>
      <c r="K46" s="1">
        <f t="shared" si="6"/>
        <v>1417</v>
      </c>
      <c r="L46" s="1">
        <f t="shared" si="6"/>
        <v>218</v>
      </c>
      <c r="M46" s="1">
        <f t="shared" si="7"/>
        <v>3815</v>
      </c>
      <c r="N46" s="3">
        <f t="shared" si="8"/>
        <v>360</v>
      </c>
      <c r="O46" s="3">
        <f t="shared" si="9"/>
        <v>382</v>
      </c>
      <c r="P46" s="3">
        <f t="shared" si="10"/>
        <v>742</v>
      </c>
      <c r="Q46" s="4">
        <f t="shared" si="11"/>
        <v>3073</v>
      </c>
      <c r="R46" s="9"/>
    </row>
    <row r="47" spans="1:18" x14ac:dyDescent="0.25">
      <c r="A47" s="12">
        <v>41061</v>
      </c>
      <c r="B47" s="1">
        <f t="shared" si="26"/>
        <v>17480</v>
      </c>
      <c r="C47" s="2">
        <f t="shared" si="28"/>
        <v>11362</v>
      </c>
      <c r="D47" s="2">
        <f t="shared" si="2"/>
        <v>1748</v>
      </c>
      <c r="E47" s="1">
        <f t="shared" si="3"/>
        <v>30590</v>
      </c>
      <c r="F47" s="1">
        <f t="shared" si="27"/>
        <v>15300</v>
      </c>
      <c r="G47" s="2">
        <f t="shared" si="29"/>
        <v>9945</v>
      </c>
      <c r="H47" s="2">
        <f t="shared" si="4"/>
        <v>1530</v>
      </c>
      <c r="I47" s="1">
        <f t="shared" si="5"/>
        <v>26775</v>
      </c>
      <c r="J47" s="1">
        <f t="shared" si="6"/>
        <v>2180</v>
      </c>
      <c r="K47" s="1">
        <f t="shared" si="6"/>
        <v>1417</v>
      </c>
      <c r="L47" s="1">
        <f t="shared" si="6"/>
        <v>218</v>
      </c>
      <c r="M47" s="1">
        <f t="shared" si="7"/>
        <v>3815</v>
      </c>
      <c r="N47" s="3">
        <f t="shared" si="8"/>
        <v>360</v>
      </c>
      <c r="O47" s="3">
        <f t="shared" si="9"/>
        <v>382</v>
      </c>
      <c r="P47" s="3">
        <f t="shared" si="10"/>
        <v>742</v>
      </c>
      <c r="Q47" s="4">
        <f t="shared" si="11"/>
        <v>3073</v>
      </c>
      <c r="R47" s="9"/>
    </row>
    <row r="48" spans="1:18" x14ac:dyDescent="0.25">
      <c r="A48" s="12">
        <v>41091</v>
      </c>
      <c r="B48" s="5">
        <f>ROUND(B47*1.03,0-1)</f>
        <v>18000</v>
      </c>
      <c r="C48" s="2">
        <f t="shared" ref="C48:C53" si="30">ROUND(B48/100*72,0)</f>
        <v>12960</v>
      </c>
      <c r="D48" s="2">
        <f t="shared" si="2"/>
        <v>1800</v>
      </c>
      <c r="E48" s="1">
        <f t="shared" si="3"/>
        <v>32760</v>
      </c>
      <c r="F48" s="5">
        <f>ROUND(F47*1.03,0-1)</f>
        <v>15760</v>
      </c>
      <c r="G48" s="2">
        <f t="shared" ref="G48:G53" si="31">ROUND(F48/100*72,0)</f>
        <v>11347</v>
      </c>
      <c r="H48" s="2">
        <f t="shared" si="4"/>
        <v>1576</v>
      </c>
      <c r="I48" s="1">
        <f t="shared" si="5"/>
        <v>28683</v>
      </c>
      <c r="J48" s="1">
        <f t="shared" si="6"/>
        <v>2240</v>
      </c>
      <c r="K48" s="1">
        <f t="shared" si="6"/>
        <v>1613</v>
      </c>
      <c r="L48" s="1">
        <f t="shared" si="6"/>
        <v>224</v>
      </c>
      <c r="M48" s="1">
        <f t="shared" si="7"/>
        <v>4077</v>
      </c>
      <c r="N48" s="3">
        <f t="shared" si="8"/>
        <v>385</v>
      </c>
      <c r="O48" s="3">
        <f t="shared" si="9"/>
        <v>408</v>
      </c>
      <c r="P48" s="3">
        <f t="shared" si="10"/>
        <v>793</v>
      </c>
      <c r="Q48" s="4">
        <f t="shared" si="11"/>
        <v>3284</v>
      </c>
      <c r="R48" s="9"/>
    </row>
    <row r="49" spans="1:18" x14ac:dyDescent="0.25">
      <c r="A49" s="12">
        <v>41122</v>
      </c>
      <c r="B49" s="1">
        <f>B48</f>
        <v>18000</v>
      </c>
      <c r="C49" s="2">
        <f t="shared" si="30"/>
        <v>12960</v>
      </c>
      <c r="D49" s="2">
        <f t="shared" si="2"/>
        <v>1800</v>
      </c>
      <c r="E49" s="1">
        <f t="shared" si="3"/>
        <v>32760</v>
      </c>
      <c r="F49" s="1">
        <f>F48</f>
        <v>15760</v>
      </c>
      <c r="G49" s="2">
        <f t="shared" si="31"/>
        <v>11347</v>
      </c>
      <c r="H49" s="2">
        <f t="shared" si="4"/>
        <v>1576</v>
      </c>
      <c r="I49" s="1">
        <f t="shared" si="5"/>
        <v>28683</v>
      </c>
      <c r="J49" s="1">
        <f t="shared" si="6"/>
        <v>2240</v>
      </c>
      <c r="K49" s="1">
        <f t="shared" si="6"/>
        <v>1613</v>
      </c>
      <c r="L49" s="1">
        <f t="shared" si="6"/>
        <v>224</v>
      </c>
      <c r="M49" s="1">
        <f t="shared" si="7"/>
        <v>4077</v>
      </c>
      <c r="N49" s="3">
        <f t="shared" si="8"/>
        <v>385</v>
      </c>
      <c r="O49" s="3">
        <f t="shared" si="9"/>
        <v>408</v>
      </c>
      <c r="P49" s="3">
        <f t="shared" si="10"/>
        <v>793</v>
      </c>
      <c r="Q49" s="4">
        <f t="shared" si="11"/>
        <v>3284</v>
      </c>
      <c r="R49" s="9"/>
    </row>
    <row r="50" spans="1:18" x14ac:dyDescent="0.25">
      <c r="A50" s="12">
        <v>41153</v>
      </c>
      <c r="B50" s="1">
        <f t="shared" ref="B50:B59" si="32">B49</f>
        <v>18000</v>
      </c>
      <c r="C50" s="2">
        <f t="shared" si="30"/>
        <v>12960</v>
      </c>
      <c r="D50" s="2">
        <f t="shared" si="2"/>
        <v>1800</v>
      </c>
      <c r="E50" s="1">
        <f t="shared" si="3"/>
        <v>32760</v>
      </c>
      <c r="F50" s="1">
        <f t="shared" ref="F50:F59" si="33">F49</f>
        <v>15760</v>
      </c>
      <c r="G50" s="2">
        <f t="shared" si="31"/>
        <v>11347</v>
      </c>
      <c r="H50" s="2">
        <f t="shared" si="4"/>
        <v>1576</v>
      </c>
      <c r="I50" s="1">
        <f t="shared" si="5"/>
        <v>28683</v>
      </c>
      <c r="J50" s="1">
        <f t="shared" si="6"/>
        <v>2240</v>
      </c>
      <c r="K50" s="1">
        <f t="shared" si="6"/>
        <v>1613</v>
      </c>
      <c r="L50" s="1">
        <f t="shared" si="6"/>
        <v>224</v>
      </c>
      <c r="M50" s="1">
        <f t="shared" si="7"/>
        <v>4077</v>
      </c>
      <c r="N50" s="3">
        <f t="shared" si="8"/>
        <v>385</v>
      </c>
      <c r="O50" s="3">
        <f t="shared" si="9"/>
        <v>408</v>
      </c>
      <c r="P50" s="3">
        <f t="shared" si="10"/>
        <v>793</v>
      </c>
      <c r="Q50" s="4">
        <f t="shared" si="11"/>
        <v>3284</v>
      </c>
      <c r="R50" s="9"/>
    </row>
    <row r="51" spans="1:18" x14ac:dyDescent="0.25">
      <c r="A51" s="12">
        <v>41183</v>
      </c>
      <c r="B51" s="1">
        <f t="shared" si="32"/>
        <v>18000</v>
      </c>
      <c r="C51" s="2">
        <f t="shared" si="30"/>
        <v>12960</v>
      </c>
      <c r="D51" s="2">
        <f t="shared" si="2"/>
        <v>1800</v>
      </c>
      <c r="E51" s="1">
        <f t="shared" si="3"/>
        <v>32760</v>
      </c>
      <c r="F51" s="1">
        <f t="shared" si="33"/>
        <v>15760</v>
      </c>
      <c r="G51" s="2">
        <f t="shared" si="31"/>
        <v>11347</v>
      </c>
      <c r="H51" s="2">
        <f t="shared" si="4"/>
        <v>1576</v>
      </c>
      <c r="I51" s="1">
        <f t="shared" si="5"/>
        <v>28683</v>
      </c>
      <c r="J51" s="1">
        <f t="shared" si="6"/>
        <v>2240</v>
      </c>
      <c r="K51" s="1">
        <f t="shared" si="6"/>
        <v>1613</v>
      </c>
      <c r="L51" s="1">
        <f t="shared" si="6"/>
        <v>224</v>
      </c>
      <c r="M51" s="1">
        <f t="shared" si="7"/>
        <v>4077</v>
      </c>
      <c r="N51" s="3">
        <f t="shared" si="8"/>
        <v>385</v>
      </c>
      <c r="O51" s="3">
        <f t="shared" si="9"/>
        <v>408</v>
      </c>
      <c r="P51" s="3">
        <f t="shared" si="10"/>
        <v>793</v>
      </c>
      <c r="Q51" s="4">
        <f t="shared" si="11"/>
        <v>3284</v>
      </c>
      <c r="R51" s="9"/>
    </row>
    <row r="52" spans="1:18" x14ac:dyDescent="0.25">
      <c r="A52" s="12">
        <v>41214</v>
      </c>
      <c r="B52" s="1">
        <f t="shared" si="32"/>
        <v>18000</v>
      </c>
      <c r="C52" s="2">
        <f t="shared" si="30"/>
        <v>12960</v>
      </c>
      <c r="D52" s="2">
        <f t="shared" si="2"/>
        <v>1800</v>
      </c>
      <c r="E52" s="1">
        <f t="shared" si="3"/>
        <v>32760</v>
      </c>
      <c r="F52" s="1">
        <f t="shared" si="33"/>
        <v>15760</v>
      </c>
      <c r="G52" s="2">
        <f t="shared" si="31"/>
        <v>11347</v>
      </c>
      <c r="H52" s="2">
        <f t="shared" si="4"/>
        <v>1576</v>
      </c>
      <c r="I52" s="1">
        <f t="shared" si="5"/>
        <v>28683</v>
      </c>
      <c r="J52" s="1">
        <f t="shared" si="6"/>
        <v>2240</v>
      </c>
      <c r="K52" s="1">
        <f t="shared" si="6"/>
        <v>1613</v>
      </c>
      <c r="L52" s="1">
        <f t="shared" si="6"/>
        <v>224</v>
      </c>
      <c r="M52" s="1">
        <f t="shared" si="7"/>
        <v>4077</v>
      </c>
      <c r="N52" s="3">
        <f t="shared" si="8"/>
        <v>385</v>
      </c>
      <c r="O52" s="3">
        <f t="shared" si="9"/>
        <v>408</v>
      </c>
      <c r="P52" s="3">
        <f t="shared" si="10"/>
        <v>793</v>
      </c>
      <c r="Q52" s="4">
        <f t="shared" si="11"/>
        <v>3284</v>
      </c>
      <c r="R52" s="9"/>
    </row>
    <row r="53" spans="1:18" x14ac:dyDescent="0.25">
      <c r="A53" s="12">
        <v>41244</v>
      </c>
      <c r="B53" s="1">
        <f t="shared" si="32"/>
        <v>18000</v>
      </c>
      <c r="C53" s="2">
        <f t="shared" si="30"/>
        <v>12960</v>
      </c>
      <c r="D53" s="2">
        <f t="shared" si="2"/>
        <v>1800</v>
      </c>
      <c r="E53" s="1">
        <f t="shared" si="3"/>
        <v>32760</v>
      </c>
      <c r="F53" s="1">
        <f t="shared" si="33"/>
        <v>15760</v>
      </c>
      <c r="G53" s="2">
        <f t="shared" si="31"/>
        <v>11347</v>
      </c>
      <c r="H53" s="2">
        <f t="shared" si="4"/>
        <v>1576</v>
      </c>
      <c r="I53" s="1">
        <f t="shared" si="5"/>
        <v>28683</v>
      </c>
      <c r="J53" s="1">
        <f t="shared" si="6"/>
        <v>2240</v>
      </c>
      <c r="K53" s="1">
        <f t="shared" si="6"/>
        <v>1613</v>
      </c>
      <c r="L53" s="1">
        <f t="shared" si="6"/>
        <v>224</v>
      </c>
      <c r="M53" s="1">
        <f t="shared" si="7"/>
        <v>4077</v>
      </c>
      <c r="N53" s="3">
        <f t="shared" si="8"/>
        <v>385</v>
      </c>
      <c r="O53" s="3">
        <f t="shared" si="9"/>
        <v>408</v>
      </c>
      <c r="P53" s="3">
        <f t="shared" si="10"/>
        <v>793</v>
      </c>
      <c r="Q53" s="4">
        <f t="shared" si="11"/>
        <v>3284</v>
      </c>
      <c r="R53" s="9"/>
    </row>
    <row r="54" spans="1:18" x14ac:dyDescent="0.25">
      <c r="A54" s="12">
        <v>41275</v>
      </c>
      <c r="B54" s="1">
        <f t="shared" si="32"/>
        <v>18000</v>
      </c>
      <c r="C54" s="2">
        <f t="shared" ref="C54:C59" si="34">ROUND(B54/100*80,0)</f>
        <v>14400</v>
      </c>
      <c r="D54" s="2">
        <f t="shared" si="2"/>
        <v>1800</v>
      </c>
      <c r="E54" s="1">
        <f t="shared" si="3"/>
        <v>34200</v>
      </c>
      <c r="F54" s="1">
        <f t="shared" si="33"/>
        <v>15760</v>
      </c>
      <c r="G54" s="2">
        <f t="shared" ref="G54:G59" si="35">ROUND(F54/100*80,0)</f>
        <v>12608</v>
      </c>
      <c r="H54" s="2">
        <f t="shared" si="4"/>
        <v>1576</v>
      </c>
      <c r="I54" s="1">
        <f t="shared" si="5"/>
        <v>29944</v>
      </c>
      <c r="J54" s="1">
        <f t="shared" si="6"/>
        <v>2240</v>
      </c>
      <c r="K54" s="1">
        <f t="shared" si="6"/>
        <v>1792</v>
      </c>
      <c r="L54" s="1">
        <f t="shared" si="6"/>
        <v>224</v>
      </c>
      <c r="M54" s="1">
        <f t="shared" si="7"/>
        <v>4256</v>
      </c>
      <c r="N54" s="3">
        <f t="shared" si="8"/>
        <v>403</v>
      </c>
      <c r="O54" s="3">
        <f t="shared" si="9"/>
        <v>426</v>
      </c>
      <c r="P54" s="3">
        <f t="shared" si="10"/>
        <v>829</v>
      </c>
      <c r="Q54" s="4">
        <f t="shared" si="11"/>
        <v>3427</v>
      </c>
      <c r="R54" s="9"/>
    </row>
    <row r="55" spans="1:18" x14ac:dyDescent="0.25">
      <c r="A55" s="12">
        <v>41306</v>
      </c>
      <c r="B55" s="1">
        <f t="shared" si="32"/>
        <v>18000</v>
      </c>
      <c r="C55" s="2">
        <f t="shared" si="34"/>
        <v>14400</v>
      </c>
      <c r="D55" s="2">
        <f t="shared" si="2"/>
        <v>1800</v>
      </c>
      <c r="E55" s="1">
        <f t="shared" si="3"/>
        <v>34200</v>
      </c>
      <c r="F55" s="1">
        <f t="shared" si="33"/>
        <v>15760</v>
      </c>
      <c r="G55" s="2">
        <f t="shared" si="35"/>
        <v>12608</v>
      </c>
      <c r="H55" s="2">
        <f t="shared" si="4"/>
        <v>1576</v>
      </c>
      <c r="I55" s="1">
        <f t="shared" si="5"/>
        <v>29944</v>
      </c>
      <c r="J55" s="1">
        <f t="shared" si="6"/>
        <v>2240</v>
      </c>
      <c r="K55" s="1">
        <f t="shared" si="6"/>
        <v>1792</v>
      </c>
      <c r="L55" s="1">
        <f t="shared" si="6"/>
        <v>224</v>
      </c>
      <c r="M55" s="1">
        <f t="shared" si="7"/>
        <v>4256</v>
      </c>
      <c r="N55" s="3">
        <f t="shared" si="8"/>
        <v>403</v>
      </c>
      <c r="O55" s="3">
        <f t="shared" si="9"/>
        <v>426</v>
      </c>
      <c r="P55" s="3">
        <f t="shared" si="10"/>
        <v>829</v>
      </c>
      <c r="Q55" s="4">
        <f t="shared" si="11"/>
        <v>3427</v>
      </c>
      <c r="R55" s="9"/>
    </row>
    <row r="56" spans="1:18" x14ac:dyDescent="0.25">
      <c r="A56" s="12">
        <v>41334</v>
      </c>
      <c r="B56" s="1">
        <f t="shared" si="32"/>
        <v>18000</v>
      </c>
      <c r="C56" s="2">
        <f t="shared" si="34"/>
        <v>14400</v>
      </c>
      <c r="D56" s="2">
        <f t="shared" si="2"/>
        <v>1800</v>
      </c>
      <c r="E56" s="1">
        <f t="shared" si="3"/>
        <v>34200</v>
      </c>
      <c r="F56" s="1">
        <f t="shared" si="33"/>
        <v>15760</v>
      </c>
      <c r="G56" s="2">
        <f t="shared" si="35"/>
        <v>12608</v>
      </c>
      <c r="H56" s="2">
        <f t="shared" si="4"/>
        <v>1576</v>
      </c>
      <c r="I56" s="1">
        <f t="shared" si="5"/>
        <v>29944</v>
      </c>
      <c r="J56" s="1">
        <f t="shared" si="6"/>
        <v>2240</v>
      </c>
      <c r="K56" s="1">
        <f t="shared" si="6"/>
        <v>1792</v>
      </c>
      <c r="L56" s="1">
        <f t="shared" si="6"/>
        <v>224</v>
      </c>
      <c r="M56" s="1">
        <f t="shared" si="7"/>
        <v>4256</v>
      </c>
      <c r="N56" s="3">
        <f t="shared" si="8"/>
        <v>403</v>
      </c>
      <c r="O56" s="3">
        <f t="shared" si="9"/>
        <v>426</v>
      </c>
      <c r="P56" s="3">
        <f t="shared" si="10"/>
        <v>829</v>
      </c>
      <c r="Q56" s="4">
        <f t="shared" si="11"/>
        <v>3427</v>
      </c>
      <c r="R56" s="9"/>
    </row>
    <row r="57" spans="1:18" x14ac:dyDescent="0.25">
      <c r="A57" s="12">
        <v>41365</v>
      </c>
      <c r="B57" s="1">
        <f t="shared" si="32"/>
        <v>18000</v>
      </c>
      <c r="C57" s="2">
        <f t="shared" si="34"/>
        <v>14400</v>
      </c>
      <c r="D57" s="2">
        <f t="shared" si="2"/>
        <v>1800</v>
      </c>
      <c r="E57" s="1">
        <f t="shared" si="3"/>
        <v>34200</v>
      </c>
      <c r="F57" s="1">
        <f t="shared" si="33"/>
        <v>15760</v>
      </c>
      <c r="G57" s="2">
        <f t="shared" si="35"/>
        <v>12608</v>
      </c>
      <c r="H57" s="2">
        <f t="shared" si="4"/>
        <v>1576</v>
      </c>
      <c r="I57" s="1">
        <f t="shared" si="5"/>
        <v>29944</v>
      </c>
      <c r="J57" s="1">
        <f t="shared" si="6"/>
        <v>2240</v>
      </c>
      <c r="K57" s="1">
        <f t="shared" si="6"/>
        <v>1792</v>
      </c>
      <c r="L57" s="1">
        <f t="shared" si="6"/>
        <v>224</v>
      </c>
      <c r="M57" s="1">
        <f t="shared" si="7"/>
        <v>4256</v>
      </c>
      <c r="N57" s="3">
        <f t="shared" si="8"/>
        <v>403</v>
      </c>
      <c r="O57" s="3">
        <f t="shared" si="9"/>
        <v>426</v>
      </c>
      <c r="P57" s="3">
        <f t="shared" si="10"/>
        <v>829</v>
      </c>
      <c r="Q57" s="4">
        <f t="shared" si="11"/>
        <v>3427</v>
      </c>
      <c r="R57" s="9"/>
    </row>
    <row r="58" spans="1:18" x14ac:dyDescent="0.25">
      <c r="A58" s="12">
        <v>41395</v>
      </c>
      <c r="B58" s="1">
        <f t="shared" si="32"/>
        <v>18000</v>
      </c>
      <c r="C58" s="2">
        <f t="shared" si="34"/>
        <v>14400</v>
      </c>
      <c r="D58" s="2">
        <f t="shared" si="2"/>
        <v>1800</v>
      </c>
      <c r="E58" s="1">
        <f t="shared" si="3"/>
        <v>34200</v>
      </c>
      <c r="F58" s="1">
        <f t="shared" si="33"/>
        <v>15760</v>
      </c>
      <c r="G58" s="2">
        <f t="shared" si="35"/>
        <v>12608</v>
      </c>
      <c r="H58" s="2">
        <f t="shared" si="4"/>
        <v>1576</v>
      </c>
      <c r="I58" s="1">
        <f t="shared" si="5"/>
        <v>29944</v>
      </c>
      <c r="J58" s="1">
        <f t="shared" si="6"/>
        <v>2240</v>
      </c>
      <c r="K58" s="1">
        <f t="shared" si="6"/>
        <v>1792</v>
      </c>
      <c r="L58" s="1">
        <f t="shared" si="6"/>
        <v>224</v>
      </c>
      <c r="M58" s="1">
        <f t="shared" si="7"/>
        <v>4256</v>
      </c>
      <c r="N58" s="3">
        <f t="shared" si="8"/>
        <v>403</v>
      </c>
      <c r="O58" s="3">
        <f t="shared" si="9"/>
        <v>426</v>
      </c>
      <c r="P58" s="3">
        <f t="shared" si="10"/>
        <v>829</v>
      </c>
      <c r="Q58" s="4">
        <f t="shared" si="11"/>
        <v>3427</v>
      </c>
      <c r="R58" s="9"/>
    </row>
    <row r="59" spans="1:18" x14ac:dyDescent="0.25">
      <c r="A59" s="12">
        <v>41426</v>
      </c>
      <c r="B59" s="1">
        <f t="shared" si="32"/>
        <v>18000</v>
      </c>
      <c r="C59" s="2">
        <f t="shared" si="34"/>
        <v>14400</v>
      </c>
      <c r="D59" s="2">
        <f t="shared" si="2"/>
        <v>1800</v>
      </c>
      <c r="E59" s="1">
        <f t="shared" si="3"/>
        <v>34200</v>
      </c>
      <c r="F59" s="1">
        <f t="shared" si="33"/>
        <v>15760</v>
      </c>
      <c r="G59" s="2">
        <f t="shared" si="35"/>
        <v>12608</v>
      </c>
      <c r="H59" s="2">
        <f t="shared" si="4"/>
        <v>1576</v>
      </c>
      <c r="I59" s="1">
        <f t="shared" si="5"/>
        <v>29944</v>
      </c>
      <c r="J59" s="1">
        <f t="shared" si="6"/>
        <v>2240</v>
      </c>
      <c r="K59" s="1">
        <f t="shared" si="6"/>
        <v>1792</v>
      </c>
      <c r="L59" s="1">
        <f t="shared" si="6"/>
        <v>224</v>
      </c>
      <c r="M59" s="1">
        <f t="shared" si="7"/>
        <v>4256</v>
      </c>
      <c r="N59" s="3">
        <f t="shared" si="8"/>
        <v>403</v>
      </c>
      <c r="O59" s="3">
        <f t="shared" si="9"/>
        <v>426</v>
      </c>
      <c r="P59" s="3">
        <f t="shared" si="10"/>
        <v>829</v>
      </c>
      <c r="Q59" s="4">
        <f t="shared" si="11"/>
        <v>3427</v>
      </c>
      <c r="R59" s="9"/>
    </row>
    <row r="60" spans="1:18" x14ac:dyDescent="0.25">
      <c r="A60" s="12">
        <v>41456</v>
      </c>
      <c r="B60" s="5">
        <f>ROUND(B59*1.03,0-1)</f>
        <v>18540</v>
      </c>
      <c r="C60" s="2">
        <f>ROUND(B60/100*90,0)</f>
        <v>16686</v>
      </c>
      <c r="D60" s="2">
        <f>ROUND(B60/100*10,0)</f>
        <v>1854</v>
      </c>
      <c r="E60" s="4">
        <f>SUM(B60:D60)</f>
        <v>37080</v>
      </c>
      <c r="F60" s="5">
        <f>ROUND(F59*1.03,0-1)</f>
        <v>16230</v>
      </c>
      <c r="G60" s="2">
        <f>ROUND(F60/100*90,0)</f>
        <v>14607</v>
      </c>
      <c r="H60" s="2">
        <f>ROUND(F60/100*10,0)</f>
        <v>1623</v>
      </c>
      <c r="I60" s="4">
        <f>SUM(F60:H60)</f>
        <v>32460</v>
      </c>
      <c r="J60" s="3">
        <f t="shared" ref="J60:M83" si="36">B60-F60</f>
        <v>2310</v>
      </c>
      <c r="K60" s="3">
        <f t="shared" si="36"/>
        <v>2079</v>
      </c>
      <c r="L60" s="3">
        <f t="shared" si="36"/>
        <v>231</v>
      </c>
      <c r="M60" s="4">
        <f t="shared" si="36"/>
        <v>4620</v>
      </c>
      <c r="N60" s="3">
        <f>ROUND(J60*10%+K60*10%,0)</f>
        <v>439</v>
      </c>
      <c r="O60" s="3">
        <f>ROUND(M60*10%,0)</f>
        <v>462</v>
      </c>
      <c r="P60" s="3">
        <f t="shared" si="10"/>
        <v>901</v>
      </c>
      <c r="Q60" s="4">
        <f t="shared" si="11"/>
        <v>3719</v>
      </c>
      <c r="R60" s="10"/>
    </row>
    <row r="61" spans="1:18" x14ac:dyDescent="0.25">
      <c r="A61" s="12">
        <v>41487</v>
      </c>
      <c r="B61" s="6">
        <f>B60</f>
        <v>18540</v>
      </c>
      <c r="C61" s="2">
        <f>ROUND(B61/100*90,0)</f>
        <v>16686</v>
      </c>
      <c r="D61" s="2">
        <f t="shared" ref="D61:D112" si="37">ROUND(B61/100*10,0)</f>
        <v>1854</v>
      </c>
      <c r="E61" s="4">
        <f t="shared" ref="E61:E112" si="38">SUM(B61:D61)</f>
        <v>37080</v>
      </c>
      <c r="F61" s="6">
        <f>F60</f>
        <v>16230</v>
      </c>
      <c r="G61" s="2">
        <f>ROUND(F61/100*90,0)</f>
        <v>14607</v>
      </c>
      <c r="H61" s="2">
        <f t="shared" ref="H61:H83" si="39">ROUND(F61/100*10,0)</f>
        <v>1623</v>
      </c>
      <c r="I61" s="4">
        <f t="shared" ref="I61:I112" si="40">SUM(F61:H61)</f>
        <v>32460</v>
      </c>
      <c r="J61" s="3">
        <f t="shared" si="36"/>
        <v>2310</v>
      </c>
      <c r="K61" s="3">
        <f t="shared" si="36"/>
        <v>2079</v>
      </c>
      <c r="L61" s="3">
        <f t="shared" si="36"/>
        <v>231</v>
      </c>
      <c r="M61" s="4">
        <f t="shared" si="36"/>
        <v>4620</v>
      </c>
      <c r="N61" s="3">
        <f t="shared" ref="N61:N113" si="41">ROUND(J61*10%+K61*10%,0)</f>
        <v>439</v>
      </c>
      <c r="O61" s="3">
        <f t="shared" ref="O61:O113" si="42">ROUND(M61*10%,0)</f>
        <v>462</v>
      </c>
      <c r="P61" s="3">
        <f t="shared" si="10"/>
        <v>901</v>
      </c>
      <c r="Q61" s="4">
        <f t="shared" si="11"/>
        <v>3719</v>
      </c>
      <c r="R61" s="10"/>
    </row>
    <row r="62" spans="1:18" x14ac:dyDescent="0.25">
      <c r="A62" s="12">
        <v>41518</v>
      </c>
      <c r="B62" s="6">
        <f t="shared" ref="B62:B71" si="43">B61</f>
        <v>18540</v>
      </c>
      <c r="C62" s="2">
        <f>ROUND(B62/100*90,0)</f>
        <v>16686</v>
      </c>
      <c r="D62" s="2">
        <f t="shared" si="37"/>
        <v>1854</v>
      </c>
      <c r="E62" s="4">
        <f t="shared" si="38"/>
        <v>37080</v>
      </c>
      <c r="F62" s="6">
        <f t="shared" ref="F62:F71" si="44">F61</f>
        <v>16230</v>
      </c>
      <c r="G62" s="2">
        <f>ROUND(F62/100*90,0)</f>
        <v>14607</v>
      </c>
      <c r="H62" s="2">
        <f t="shared" si="39"/>
        <v>1623</v>
      </c>
      <c r="I62" s="4">
        <f t="shared" si="40"/>
        <v>32460</v>
      </c>
      <c r="J62" s="3">
        <f t="shared" si="36"/>
        <v>2310</v>
      </c>
      <c r="K62" s="3">
        <f t="shared" si="36"/>
        <v>2079</v>
      </c>
      <c r="L62" s="3">
        <f t="shared" si="36"/>
        <v>231</v>
      </c>
      <c r="M62" s="4">
        <f t="shared" si="36"/>
        <v>4620</v>
      </c>
      <c r="N62" s="3">
        <f t="shared" si="41"/>
        <v>439</v>
      </c>
      <c r="O62" s="3">
        <f t="shared" si="42"/>
        <v>462</v>
      </c>
      <c r="P62" s="3">
        <f t="shared" si="10"/>
        <v>901</v>
      </c>
      <c r="Q62" s="4">
        <f t="shared" si="11"/>
        <v>3719</v>
      </c>
      <c r="R62" s="10"/>
    </row>
    <row r="63" spans="1:18" x14ac:dyDescent="0.25">
      <c r="A63" s="12">
        <v>41548</v>
      </c>
      <c r="B63" s="6">
        <f t="shared" si="43"/>
        <v>18540</v>
      </c>
      <c r="C63" s="2">
        <f>ROUND(B63/100*90,0)</f>
        <v>16686</v>
      </c>
      <c r="D63" s="2">
        <f t="shared" si="37"/>
        <v>1854</v>
      </c>
      <c r="E63" s="4">
        <f t="shared" si="38"/>
        <v>37080</v>
      </c>
      <c r="F63" s="6">
        <f t="shared" si="44"/>
        <v>16230</v>
      </c>
      <c r="G63" s="2">
        <f>ROUND(F63/100*90,0)</f>
        <v>14607</v>
      </c>
      <c r="H63" s="2">
        <f t="shared" si="39"/>
        <v>1623</v>
      </c>
      <c r="I63" s="4">
        <f t="shared" si="40"/>
        <v>32460</v>
      </c>
      <c r="J63" s="3">
        <f t="shared" si="36"/>
        <v>2310</v>
      </c>
      <c r="K63" s="3">
        <f t="shared" si="36"/>
        <v>2079</v>
      </c>
      <c r="L63" s="3">
        <f t="shared" si="36"/>
        <v>231</v>
      </c>
      <c r="M63" s="4">
        <f t="shared" si="36"/>
        <v>4620</v>
      </c>
      <c r="N63" s="3">
        <f t="shared" si="41"/>
        <v>439</v>
      </c>
      <c r="O63" s="3">
        <f t="shared" si="42"/>
        <v>462</v>
      </c>
      <c r="P63" s="3">
        <f t="shared" si="10"/>
        <v>901</v>
      </c>
      <c r="Q63" s="4">
        <f t="shared" si="11"/>
        <v>3719</v>
      </c>
      <c r="R63" s="10"/>
    </row>
    <row r="64" spans="1:18" x14ac:dyDescent="0.25">
      <c r="A64" s="12">
        <v>41579</v>
      </c>
      <c r="B64" s="6">
        <f t="shared" si="43"/>
        <v>18540</v>
      </c>
      <c r="C64" s="2">
        <f>ROUND(B64/100*90,0)</f>
        <v>16686</v>
      </c>
      <c r="D64" s="2">
        <f t="shared" si="37"/>
        <v>1854</v>
      </c>
      <c r="E64" s="4">
        <f t="shared" si="38"/>
        <v>37080</v>
      </c>
      <c r="F64" s="6">
        <f t="shared" si="44"/>
        <v>16230</v>
      </c>
      <c r="G64" s="2">
        <f>ROUND(F64/100*90,0)</f>
        <v>14607</v>
      </c>
      <c r="H64" s="2">
        <f t="shared" si="39"/>
        <v>1623</v>
      </c>
      <c r="I64" s="4">
        <f t="shared" si="40"/>
        <v>32460</v>
      </c>
      <c r="J64" s="3">
        <f t="shared" si="36"/>
        <v>2310</v>
      </c>
      <c r="K64" s="3">
        <f t="shared" si="36"/>
        <v>2079</v>
      </c>
      <c r="L64" s="3">
        <f t="shared" si="36"/>
        <v>231</v>
      </c>
      <c r="M64" s="4">
        <f t="shared" si="36"/>
        <v>4620</v>
      </c>
      <c r="N64" s="3">
        <f t="shared" si="41"/>
        <v>439</v>
      </c>
      <c r="O64" s="3">
        <f t="shared" si="42"/>
        <v>462</v>
      </c>
      <c r="P64" s="3">
        <f t="shared" si="10"/>
        <v>901</v>
      </c>
      <c r="Q64" s="4">
        <f t="shared" si="11"/>
        <v>3719</v>
      </c>
      <c r="R64" s="10"/>
    </row>
    <row r="65" spans="1:18" x14ac:dyDescent="0.25">
      <c r="A65" s="12">
        <v>41609</v>
      </c>
      <c r="B65" s="6">
        <f t="shared" si="43"/>
        <v>18540</v>
      </c>
      <c r="C65" s="2">
        <f>ROUND(B65/100*90,0)</f>
        <v>16686</v>
      </c>
      <c r="D65" s="2">
        <f t="shared" si="37"/>
        <v>1854</v>
      </c>
      <c r="E65" s="4">
        <f t="shared" si="38"/>
        <v>37080</v>
      </c>
      <c r="F65" s="6">
        <f t="shared" si="44"/>
        <v>16230</v>
      </c>
      <c r="G65" s="2">
        <f>ROUND(F65/100*90,0)</f>
        <v>14607</v>
      </c>
      <c r="H65" s="2">
        <f t="shared" si="39"/>
        <v>1623</v>
      </c>
      <c r="I65" s="4">
        <f t="shared" si="40"/>
        <v>32460</v>
      </c>
      <c r="J65" s="3">
        <f t="shared" si="36"/>
        <v>2310</v>
      </c>
      <c r="K65" s="3">
        <f t="shared" si="36"/>
        <v>2079</v>
      </c>
      <c r="L65" s="3">
        <f t="shared" si="36"/>
        <v>231</v>
      </c>
      <c r="M65" s="4">
        <f t="shared" si="36"/>
        <v>4620</v>
      </c>
      <c r="N65" s="3">
        <f t="shared" si="41"/>
        <v>439</v>
      </c>
      <c r="O65" s="3">
        <f t="shared" si="42"/>
        <v>462</v>
      </c>
      <c r="P65" s="3">
        <f t="shared" si="10"/>
        <v>901</v>
      </c>
      <c r="Q65" s="4">
        <f t="shared" si="11"/>
        <v>3719</v>
      </c>
      <c r="R65" s="10"/>
    </row>
    <row r="66" spans="1:18" x14ac:dyDescent="0.25">
      <c r="A66" s="12">
        <v>41640</v>
      </c>
      <c r="B66" s="6">
        <f t="shared" si="43"/>
        <v>18540</v>
      </c>
      <c r="C66" s="2">
        <f t="shared" ref="C66:C72" si="45">ROUND(B66/100*100,0)</f>
        <v>18540</v>
      </c>
      <c r="D66" s="2">
        <f t="shared" si="37"/>
        <v>1854</v>
      </c>
      <c r="E66" s="4">
        <f t="shared" si="38"/>
        <v>38934</v>
      </c>
      <c r="F66" s="6">
        <f t="shared" si="44"/>
        <v>16230</v>
      </c>
      <c r="G66" s="2">
        <f t="shared" ref="G66:G72" si="46">ROUND(F66/100*100,0)</f>
        <v>16230</v>
      </c>
      <c r="H66" s="2">
        <f t="shared" si="39"/>
        <v>1623</v>
      </c>
      <c r="I66" s="4">
        <f t="shared" si="40"/>
        <v>34083</v>
      </c>
      <c r="J66" s="3">
        <f t="shared" si="36"/>
        <v>2310</v>
      </c>
      <c r="K66" s="3">
        <f t="shared" si="36"/>
        <v>2310</v>
      </c>
      <c r="L66" s="3">
        <f t="shared" si="36"/>
        <v>231</v>
      </c>
      <c r="M66" s="4">
        <f t="shared" si="36"/>
        <v>4851</v>
      </c>
      <c r="N66" s="3">
        <f t="shared" si="41"/>
        <v>462</v>
      </c>
      <c r="O66" s="3">
        <f t="shared" si="42"/>
        <v>485</v>
      </c>
      <c r="P66" s="3">
        <f t="shared" si="10"/>
        <v>947</v>
      </c>
      <c r="Q66" s="4">
        <f t="shared" si="11"/>
        <v>3904</v>
      </c>
      <c r="R66" s="10"/>
    </row>
    <row r="67" spans="1:18" x14ac:dyDescent="0.25">
      <c r="A67" s="12">
        <v>41671</v>
      </c>
      <c r="B67" s="6">
        <f t="shared" si="43"/>
        <v>18540</v>
      </c>
      <c r="C67" s="2">
        <f t="shared" si="45"/>
        <v>18540</v>
      </c>
      <c r="D67" s="2">
        <f t="shared" si="37"/>
        <v>1854</v>
      </c>
      <c r="E67" s="4">
        <f t="shared" si="38"/>
        <v>38934</v>
      </c>
      <c r="F67" s="6">
        <f t="shared" si="44"/>
        <v>16230</v>
      </c>
      <c r="G67" s="2">
        <f t="shared" si="46"/>
        <v>16230</v>
      </c>
      <c r="H67" s="2">
        <f t="shared" si="39"/>
        <v>1623</v>
      </c>
      <c r="I67" s="4">
        <f t="shared" si="40"/>
        <v>34083</v>
      </c>
      <c r="J67" s="3">
        <f t="shared" si="36"/>
        <v>2310</v>
      </c>
      <c r="K67" s="3">
        <f t="shared" si="36"/>
        <v>2310</v>
      </c>
      <c r="L67" s="3">
        <f t="shared" si="36"/>
        <v>231</v>
      </c>
      <c r="M67" s="4">
        <f t="shared" si="36"/>
        <v>4851</v>
      </c>
      <c r="N67" s="3">
        <f t="shared" si="41"/>
        <v>462</v>
      </c>
      <c r="O67" s="3">
        <f t="shared" si="42"/>
        <v>485</v>
      </c>
      <c r="P67" s="3">
        <f t="shared" si="10"/>
        <v>947</v>
      </c>
      <c r="Q67" s="4">
        <f t="shared" si="11"/>
        <v>3904</v>
      </c>
      <c r="R67" s="10"/>
    </row>
    <row r="68" spans="1:18" x14ac:dyDescent="0.25">
      <c r="A68" s="12">
        <v>41699</v>
      </c>
      <c r="B68" s="6">
        <f t="shared" si="43"/>
        <v>18540</v>
      </c>
      <c r="C68" s="2">
        <f t="shared" si="45"/>
        <v>18540</v>
      </c>
      <c r="D68" s="2">
        <f t="shared" si="37"/>
        <v>1854</v>
      </c>
      <c r="E68" s="4">
        <f t="shared" si="38"/>
        <v>38934</v>
      </c>
      <c r="F68" s="6">
        <f t="shared" si="44"/>
        <v>16230</v>
      </c>
      <c r="G68" s="2">
        <f t="shared" si="46"/>
        <v>16230</v>
      </c>
      <c r="H68" s="2">
        <f t="shared" si="39"/>
        <v>1623</v>
      </c>
      <c r="I68" s="4">
        <f t="shared" si="40"/>
        <v>34083</v>
      </c>
      <c r="J68" s="3">
        <f t="shared" si="36"/>
        <v>2310</v>
      </c>
      <c r="K68" s="3">
        <f t="shared" si="36"/>
        <v>2310</v>
      </c>
      <c r="L68" s="3">
        <f t="shared" si="36"/>
        <v>231</v>
      </c>
      <c r="M68" s="4">
        <f t="shared" si="36"/>
        <v>4851</v>
      </c>
      <c r="N68" s="3">
        <f t="shared" si="41"/>
        <v>462</v>
      </c>
      <c r="O68" s="3">
        <f t="shared" si="42"/>
        <v>485</v>
      </c>
      <c r="P68" s="3">
        <f t="shared" si="10"/>
        <v>947</v>
      </c>
      <c r="Q68" s="4">
        <f t="shared" si="11"/>
        <v>3904</v>
      </c>
      <c r="R68" s="10"/>
    </row>
    <row r="69" spans="1:18" x14ac:dyDescent="0.25">
      <c r="A69" s="12">
        <v>41730</v>
      </c>
      <c r="B69" s="6">
        <f t="shared" si="43"/>
        <v>18540</v>
      </c>
      <c r="C69" s="2">
        <f t="shared" si="45"/>
        <v>18540</v>
      </c>
      <c r="D69" s="2">
        <f t="shared" si="37"/>
        <v>1854</v>
      </c>
      <c r="E69" s="4">
        <f t="shared" si="38"/>
        <v>38934</v>
      </c>
      <c r="F69" s="6">
        <f t="shared" si="44"/>
        <v>16230</v>
      </c>
      <c r="G69" s="2">
        <f t="shared" si="46"/>
        <v>16230</v>
      </c>
      <c r="H69" s="2">
        <f t="shared" si="39"/>
        <v>1623</v>
      </c>
      <c r="I69" s="4">
        <f t="shared" si="40"/>
        <v>34083</v>
      </c>
      <c r="J69" s="3">
        <f t="shared" si="36"/>
        <v>2310</v>
      </c>
      <c r="K69" s="3">
        <f t="shared" si="36"/>
        <v>2310</v>
      </c>
      <c r="L69" s="3">
        <f t="shared" si="36"/>
        <v>231</v>
      </c>
      <c r="M69" s="4">
        <f t="shared" si="36"/>
        <v>4851</v>
      </c>
      <c r="N69" s="3">
        <f t="shared" si="41"/>
        <v>462</v>
      </c>
      <c r="O69" s="3">
        <f t="shared" si="42"/>
        <v>485</v>
      </c>
      <c r="P69" s="3">
        <f t="shared" si="10"/>
        <v>947</v>
      </c>
      <c r="Q69" s="4">
        <f t="shared" si="11"/>
        <v>3904</v>
      </c>
      <c r="R69" s="10"/>
    </row>
    <row r="70" spans="1:18" x14ac:dyDescent="0.25">
      <c r="A70" s="12">
        <v>41760</v>
      </c>
      <c r="B70" s="6">
        <f t="shared" si="43"/>
        <v>18540</v>
      </c>
      <c r="C70" s="2">
        <f t="shared" si="45"/>
        <v>18540</v>
      </c>
      <c r="D70" s="2">
        <f t="shared" si="37"/>
        <v>1854</v>
      </c>
      <c r="E70" s="4">
        <f t="shared" si="38"/>
        <v>38934</v>
      </c>
      <c r="F70" s="6">
        <f t="shared" si="44"/>
        <v>16230</v>
      </c>
      <c r="G70" s="2">
        <f t="shared" si="46"/>
        <v>16230</v>
      </c>
      <c r="H70" s="2">
        <f t="shared" si="39"/>
        <v>1623</v>
      </c>
      <c r="I70" s="4">
        <f t="shared" si="40"/>
        <v>34083</v>
      </c>
      <c r="J70" s="3">
        <f t="shared" si="36"/>
        <v>2310</v>
      </c>
      <c r="K70" s="3">
        <f t="shared" si="36"/>
        <v>2310</v>
      </c>
      <c r="L70" s="3">
        <f t="shared" si="36"/>
        <v>231</v>
      </c>
      <c r="M70" s="4">
        <f t="shared" si="36"/>
        <v>4851</v>
      </c>
      <c r="N70" s="3">
        <f t="shared" si="41"/>
        <v>462</v>
      </c>
      <c r="O70" s="3">
        <f t="shared" si="42"/>
        <v>485</v>
      </c>
      <c r="P70" s="3">
        <f t="shared" si="10"/>
        <v>947</v>
      </c>
      <c r="Q70" s="4">
        <f t="shared" si="11"/>
        <v>3904</v>
      </c>
      <c r="R70" s="10"/>
    </row>
    <row r="71" spans="1:18" x14ac:dyDescent="0.25">
      <c r="A71" s="12">
        <v>41791</v>
      </c>
      <c r="B71" s="6">
        <f t="shared" si="43"/>
        <v>18540</v>
      </c>
      <c r="C71" s="2">
        <f t="shared" si="45"/>
        <v>18540</v>
      </c>
      <c r="D71" s="2">
        <f t="shared" si="37"/>
        <v>1854</v>
      </c>
      <c r="E71" s="4">
        <f t="shared" si="38"/>
        <v>38934</v>
      </c>
      <c r="F71" s="6">
        <f t="shared" si="44"/>
        <v>16230</v>
      </c>
      <c r="G71" s="2">
        <f t="shared" si="46"/>
        <v>16230</v>
      </c>
      <c r="H71" s="2">
        <f t="shared" si="39"/>
        <v>1623</v>
      </c>
      <c r="I71" s="4">
        <f t="shared" si="40"/>
        <v>34083</v>
      </c>
      <c r="J71" s="3">
        <f t="shared" si="36"/>
        <v>2310</v>
      </c>
      <c r="K71" s="3">
        <f t="shared" si="36"/>
        <v>2310</v>
      </c>
      <c r="L71" s="3">
        <f t="shared" si="36"/>
        <v>231</v>
      </c>
      <c r="M71" s="4">
        <f t="shared" si="36"/>
        <v>4851</v>
      </c>
      <c r="N71" s="3">
        <f t="shared" si="41"/>
        <v>462</v>
      </c>
      <c r="O71" s="3">
        <f t="shared" si="42"/>
        <v>485</v>
      </c>
      <c r="P71" s="3">
        <f t="shared" ref="P71:P113" si="47">N71+O71</f>
        <v>947</v>
      </c>
      <c r="Q71" s="4">
        <f t="shared" ref="Q71:Q113" si="48">M71-P71</f>
        <v>3904</v>
      </c>
      <c r="R71" s="10"/>
    </row>
    <row r="72" spans="1:18" x14ac:dyDescent="0.25">
      <c r="A72" s="12">
        <v>41821</v>
      </c>
      <c r="B72" s="5">
        <f>ROUND(B71*1.03,0-1)</f>
        <v>19100</v>
      </c>
      <c r="C72" s="2">
        <f t="shared" ref="C72:C78" si="49">ROUND(B72/100*107,0)</f>
        <v>20437</v>
      </c>
      <c r="D72" s="2">
        <f t="shared" si="37"/>
        <v>1910</v>
      </c>
      <c r="E72" s="4">
        <f t="shared" si="38"/>
        <v>41447</v>
      </c>
      <c r="F72" s="5">
        <f>ROUND(F71*1.03,0-1)</f>
        <v>16720</v>
      </c>
      <c r="G72" s="2">
        <f t="shared" ref="G72:G78" si="50">ROUND(F72/100*107,0)</f>
        <v>17890</v>
      </c>
      <c r="H72" s="2">
        <f t="shared" si="39"/>
        <v>1672</v>
      </c>
      <c r="I72" s="4">
        <f t="shared" si="40"/>
        <v>36282</v>
      </c>
      <c r="J72" s="3">
        <f t="shared" si="36"/>
        <v>2380</v>
      </c>
      <c r="K72" s="3">
        <f t="shared" si="36"/>
        <v>2547</v>
      </c>
      <c r="L72" s="3">
        <f t="shared" si="36"/>
        <v>238</v>
      </c>
      <c r="M72" s="4">
        <f t="shared" si="36"/>
        <v>5165</v>
      </c>
      <c r="N72" s="3">
        <f t="shared" si="41"/>
        <v>493</v>
      </c>
      <c r="O72" s="3">
        <f t="shared" si="42"/>
        <v>517</v>
      </c>
      <c r="P72" s="3">
        <f t="shared" si="47"/>
        <v>1010</v>
      </c>
      <c r="Q72" s="4">
        <f t="shared" si="48"/>
        <v>4155</v>
      </c>
      <c r="R72" s="10"/>
    </row>
    <row r="73" spans="1:18" x14ac:dyDescent="0.25">
      <c r="A73" s="12">
        <v>41852</v>
      </c>
      <c r="B73" s="6">
        <f>B72</f>
        <v>19100</v>
      </c>
      <c r="C73" s="2">
        <f t="shared" si="49"/>
        <v>20437</v>
      </c>
      <c r="D73" s="2">
        <f t="shared" si="37"/>
        <v>1910</v>
      </c>
      <c r="E73" s="4">
        <f t="shared" si="38"/>
        <v>41447</v>
      </c>
      <c r="F73" s="6">
        <f>F72</f>
        <v>16720</v>
      </c>
      <c r="G73" s="2">
        <f t="shared" si="50"/>
        <v>17890</v>
      </c>
      <c r="H73" s="2">
        <f t="shared" si="39"/>
        <v>1672</v>
      </c>
      <c r="I73" s="4">
        <f t="shared" si="40"/>
        <v>36282</v>
      </c>
      <c r="J73" s="3">
        <f t="shared" si="36"/>
        <v>2380</v>
      </c>
      <c r="K73" s="3">
        <f t="shared" si="36"/>
        <v>2547</v>
      </c>
      <c r="L73" s="3">
        <f t="shared" si="36"/>
        <v>238</v>
      </c>
      <c r="M73" s="4">
        <f t="shared" si="36"/>
        <v>5165</v>
      </c>
      <c r="N73" s="3">
        <f t="shared" si="41"/>
        <v>493</v>
      </c>
      <c r="O73" s="3">
        <f t="shared" si="42"/>
        <v>517</v>
      </c>
      <c r="P73" s="3">
        <f t="shared" si="47"/>
        <v>1010</v>
      </c>
      <c r="Q73" s="4">
        <f t="shared" si="48"/>
        <v>4155</v>
      </c>
      <c r="R73" s="10"/>
    </row>
    <row r="74" spans="1:18" x14ac:dyDescent="0.25">
      <c r="A74" s="12">
        <v>41883</v>
      </c>
      <c r="B74" s="6">
        <f t="shared" ref="B74:B83" si="51">B73</f>
        <v>19100</v>
      </c>
      <c r="C74" s="2">
        <f t="shared" si="49"/>
        <v>20437</v>
      </c>
      <c r="D74" s="2">
        <f t="shared" si="37"/>
        <v>1910</v>
      </c>
      <c r="E74" s="4">
        <f t="shared" si="38"/>
        <v>41447</v>
      </c>
      <c r="F74" s="6">
        <f t="shared" ref="F74:F83" si="52">F73</f>
        <v>16720</v>
      </c>
      <c r="G74" s="2">
        <f t="shared" si="50"/>
        <v>17890</v>
      </c>
      <c r="H74" s="2">
        <f t="shared" si="39"/>
        <v>1672</v>
      </c>
      <c r="I74" s="4">
        <f t="shared" si="40"/>
        <v>36282</v>
      </c>
      <c r="J74" s="3">
        <f t="shared" si="36"/>
        <v>2380</v>
      </c>
      <c r="K74" s="3">
        <f t="shared" si="36"/>
        <v>2547</v>
      </c>
      <c r="L74" s="3">
        <f t="shared" si="36"/>
        <v>238</v>
      </c>
      <c r="M74" s="4">
        <f t="shared" si="36"/>
        <v>5165</v>
      </c>
      <c r="N74" s="3">
        <f t="shared" si="41"/>
        <v>493</v>
      </c>
      <c r="O74" s="3">
        <f t="shared" si="42"/>
        <v>517</v>
      </c>
      <c r="P74" s="3">
        <f t="shared" si="47"/>
        <v>1010</v>
      </c>
      <c r="Q74" s="4">
        <f t="shared" si="48"/>
        <v>4155</v>
      </c>
      <c r="R74" s="10"/>
    </row>
    <row r="75" spans="1:18" x14ac:dyDescent="0.25">
      <c r="A75" s="12">
        <v>41913</v>
      </c>
      <c r="B75" s="6">
        <f t="shared" si="51"/>
        <v>19100</v>
      </c>
      <c r="C75" s="2">
        <f t="shared" si="49"/>
        <v>20437</v>
      </c>
      <c r="D75" s="2">
        <f t="shared" si="37"/>
        <v>1910</v>
      </c>
      <c r="E75" s="4">
        <f t="shared" si="38"/>
        <v>41447</v>
      </c>
      <c r="F75" s="6">
        <f t="shared" si="52"/>
        <v>16720</v>
      </c>
      <c r="G75" s="2">
        <f t="shared" si="50"/>
        <v>17890</v>
      </c>
      <c r="H75" s="2">
        <f t="shared" si="39"/>
        <v>1672</v>
      </c>
      <c r="I75" s="4">
        <f t="shared" si="40"/>
        <v>36282</v>
      </c>
      <c r="J75" s="3">
        <f t="shared" si="36"/>
        <v>2380</v>
      </c>
      <c r="K75" s="3">
        <f t="shared" si="36"/>
        <v>2547</v>
      </c>
      <c r="L75" s="3">
        <f t="shared" si="36"/>
        <v>238</v>
      </c>
      <c r="M75" s="4">
        <f t="shared" si="36"/>
        <v>5165</v>
      </c>
      <c r="N75" s="3">
        <f t="shared" si="41"/>
        <v>493</v>
      </c>
      <c r="O75" s="3">
        <f t="shared" si="42"/>
        <v>517</v>
      </c>
      <c r="P75" s="3">
        <f t="shared" si="47"/>
        <v>1010</v>
      </c>
      <c r="Q75" s="4">
        <f t="shared" si="48"/>
        <v>4155</v>
      </c>
      <c r="R75" s="10"/>
    </row>
    <row r="76" spans="1:18" x14ac:dyDescent="0.25">
      <c r="A76" s="12">
        <v>41944</v>
      </c>
      <c r="B76" s="6">
        <f t="shared" si="51"/>
        <v>19100</v>
      </c>
      <c r="C76" s="2">
        <f t="shared" si="49"/>
        <v>20437</v>
      </c>
      <c r="D76" s="2">
        <f t="shared" si="37"/>
        <v>1910</v>
      </c>
      <c r="E76" s="4">
        <f t="shared" si="38"/>
        <v>41447</v>
      </c>
      <c r="F76" s="6">
        <f t="shared" si="52"/>
        <v>16720</v>
      </c>
      <c r="G76" s="2">
        <f t="shared" si="50"/>
        <v>17890</v>
      </c>
      <c r="H76" s="2">
        <f t="shared" si="39"/>
        <v>1672</v>
      </c>
      <c r="I76" s="4">
        <f t="shared" si="40"/>
        <v>36282</v>
      </c>
      <c r="J76" s="3">
        <f t="shared" si="36"/>
        <v>2380</v>
      </c>
      <c r="K76" s="3">
        <f t="shared" si="36"/>
        <v>2547</v>
      </c>
      <c r="L76" s="3">
        <f t="shared" si="36"/>
        <v>238</v>
      </c>
      <c r="M76" s="4">
        <f t="shared" si="36"/>
        <v>5165</v>
      </c>
      <c r="N76" s="3">
        <f t="shared" si="41"/>
        <v>493</v>
      </c>
      <c r="O76" s="3">
        <f t="shared" si="42"/>
        <v>517</v>
      </c>
      <c r="P76" s="3">
        <f t="shared" si="47"/>
        <v>1010</v>
      </c>
      <c r="Q76" s="4">
        <f t="shared" si="48"/>
        <v>4155</v>
      </c>
      <c r="R76" s="10"/>
    </row>
    <row r="77" spans="1:18" x14ac:dyDescent="0.25">
      <c r="A77" s="12">
        <v>41974</v>
      </c>
      <c r="B77" s="6">
        <f t="shared" si="51"/>
        <v>19100</v>
      </c>
      <c r="C77" s="2">
        <f t="shared" si="49"/>
        <v>20437</v>
      </c>
      <c r="D77" s="2">
        <f t="shared" si="37"/>
        <v>1910</v>
      </c>
      <c r="E77" s="4">
        <f t="shared" si="38"/>
        <v>41447</v>
      </c>
      <c r="F77" s="6">
        <f t="shared" si="52"/>
        <v>16720</v>
      </c>
      <c r="G77" s="2">
        <f t="shared" si="50"/>
        <v>17890</v>
      </c>
      <c r="H77" s="2">
        <f t="shared" si="39"/>
        <v>1672</v>
      </c>
      <c r="I77" s="4">
        <f t="shared" si="40"/>
        <v>36282</v>
      </c>
      <c r="J77" s="3">
        <f t="shared" si="36"/>
        <v>2380</v>
      </c>
      <c r="K77" s="3">
        <f t="shared" si="36"/>
        <v>2547</v>
      </c>
      <c r="L77" s="3">
        <f t="shared" si="36"/>
        <v>238</v>
      </c>
      <c r="M77" s="4">
        <f t="shared" si="36"/>
        <v>5165</v>
      </c>
      <c r="N77" s="3">
        <f t="shared" si="41"/>
        <v>493</v>
      </c>
      <c r="O77" s="3">
        <f t="shared" si="42"/>
        <v>517</v>
      </c>
      <c r="P77" s="3">
        <f t="shared" si="47"/>
        <v>1010</v>
      </c>
      <c r="Q77" s="4">
        <f t="shared" si="48"/>
        <v>4155</v>
      </c>
      <c r="R77" s="10"/>
    </row>
    <row r="78" spans="1:18" x14ac:dyDescent="0.25">
      <c r="A78" s="12">
        <v>42005</v>
      </c>
      <c r="B78" s="6">
        <f t="shared" si="51"/>
        <v>19100</v>
      </c>
      <c r="C78" s="2">
        <f t="shared" ref="C78:C84" si="53">ROUND(B78/100*113,0)</f>
        <v>21583</v>
      </c>
      <c r="D78" s="2">
        <f t="shared" si="37"/>
        <v>1910</v>
      </c>
      <c r="E78" s="4">
        <f t="shared" si="38"/>
        <v>42593</v>
      </c>
      <c r="F78" s="6">
        <f t="shared" si="52"/>
        <v>16720</v>
      </c>
      <c r="G78" s="2">
        <f t="shared" ref="G78:G84" si="54">ROUND(F78/100*113,0)</f>
        <v>18894</v>
      </c>
      <c r="H78" s="2">
        <f t="shared" si="39"/>
        <v>1672</v>
      </c>
      <c r="I78" s="4">
        <f t="shared" si="40"/>
        <v>37286</v>
      </c>
      <c r="J78" s="3">
        <f t="shared" si="36"/>
        <v>2380</v>
      </c>
      <c r="K78" s="3">
        <f t="shared" si="36"/>
        <v>2689</v>
      </c>
      <c r="L78" s="3">
        <f t="shared" si="36"/>
        <v>238</v>
      </c>
      <c r="M78" s="4">
        <f t="shared" si="36"/>
        <v>5307</v>
      </c>
      <c r="N78" s="3">
        <f t="shared" si="41"/>
        <v>507</v>
      </c>
      <c r="O78" s="3">
        <f t="shared" si="42"/>
        <v>531</v>
      </c>
      <c r="P78" s="3">
        <f t="shared" si="47"/>
        <v>1038</v>
      </c>
      <c r="Q78" s="4">
        <f t="shared" si="48"/>
        <v>4269</v>
      </c>
      <c r="R78" s="10"/>
    </row>
    <row r="79" spans="1:18" x14ac:dyDescent="0.25">
      <c r="A79" s="12">
        <v>42036</v>
      </c>
      <c r="B79" s="6">
        <f t="shared" si="51"/>
        <v>19100</v>
      </c>
      <c r="C79" s="2">
        <f t="shared" si="53"/>
        <v>21583</v>
      </c>
      <c r="D79" s="2">
        <f t="shared" si="37"/>
        <v>1910</v>
      </c>
      <c r="E79" s="4">
        <f t="shared" si="38"/>
        <v>42593</v>
      </c>
      <c r="F79" s="6">
        <f t="shared" si="52"/>
        <v>16720</v>
      </c>
      <c r="G79" s="2">
        <f t="shared" si="54"/>
        <v>18894</v>
      </c>
      <c r="H79" s="2">
        <f t="shared" si="39"/>
        <v>1672</v>
      </c>
      <c r="I79" s="4">
        <f t="shared" si="40"/>
        <v>37286</v>
      </c>
      <c r="J79" s="3">
        <f t="shared" si="36"/>
        <v>2380</v>
      </c>
      <c r="K79" s="3">
        <f t="shared" si="36"/>
        <v>2689</v>
      </c>
      <c r="L79" s="3">
        <f t="shared" si="36"/>
        <v>238</v>
      </c>
      <c r="M79" s="4">
        <f t="shared" si="36"/>
        <v>5307</v>
      </c>
      <c r="N79" s="3">
        <f t="shared" si="41"/>
        <v>507</v>
      </c>
      <c r="O79" s="3">
        <f t="shared" si="42"/>
        <v>531</v>
      </c>
      <c r="P79" s="3">
        <f t="shared" si="47"/>
        <v>1038</v>
      </c>
      <c r="Q79" s="4">
        <f t="shared" si="48"/>
        <v>4269</v>
      </c>
      <c r="R79" s="10"/>
    </row>
    <row r="80" spans="1:18" x14ac:dyDescent="0.25">
      <c r="A80" s="12">
        <v>42064</v>
      </c>
      <c r="B80" s="6">
        <f t="shared" si="51"/>
        <v>19100</v>
      </c>
      <c r="C80" s="2">
        <f t="shared" si="53"/>
        <v>21583</v>
      </c>
      <c r="D80" s="2">
        <f t="shared" si="37"/>
        <v>1910</v>
      </c>
      <c r="E80" s="4">
        <f t="shared" si="38"/>
        <v>42593</v>
      </c>
      <c r="F80" s="6">
        <f t="shared" si="52"/>
        <v>16720</v>
      </c>
      <c r="G80" s="2">
        <f t="shared" si="54"/>
        <v>18894</v>
      </c>
      <c r="H80" s="2">
        <f t="shared" si="39"/>
        <v>1672</v>
      </c>
      <c r="I80" s="4">
        <f t="shared" si="40"/>
        <v>37286</v>
      </c>
      <c r="J80" s="3">
        <f t="shared" si="36"/>
        <v>2380</v>
      </c>
      <c r="K80" s="3">
        <f t="shared" si="36"/>
        <v>2689</v>
      </c>
      <c r="L80" s="3">
        <f t="shared" si="36"/>
        <v>238</v>
      </c>
      <c r="M80" s="4">
        <f t="shared" si="36"/>
        <v>5307</v>
      </c>
      <c r="N80" s="3">
        <f t="shared" si="41"/>
        <v>507</v>
      </c>
      <c r="O80" s="3">
        <f t="shared" si="42"/>
        <v>531</v>
      </c>
      <c r="P80" s="3">
        <f t="shared" si="47"/>
        <v>1038</v>
      </c>
      <c r="Q80" s="4">
        <f t="shared" si="48"/>
        <v>4269</v>
      </c>
      <c r="R80" s="10"/>
    </row>
    <row r="81" spans="1:18" x14ac:dyDescent="0.25">
      <c r="A81" s="12">
        <v>42095</v>
      </c>
      <c r="B81" s="6">
        <f t="shared" si="51"/>
        <v>19100</v>
      </c>
      <c r="C81" s="2">
        <f t="shared" si="53"/>
        <v>21583</v>
      </c>
      <c r="D81" s="2">
        <f t="shared" si="37"/>
        <v>1910</v>
      </c>
      <c r="E81" s="4">
        <f t="shared" si="38"/>
        <v>42593</v>
      </c>
      <c r="F81" s="6">
        <f t="shared" si="52"/>
        <v>16720</v>
      </c>
      <c r="G81" s="2">
        <f t="shared" si="54"/>
        <v>18894</v>
      </c>
      <c r="H81" s="2">
        <f t="shared" si="39"/>
        <v>1672</v>
      </c>
      <c r="I81" s="4">
        <f t="shared" si="40"/>
        <v>37286</v>
      </c>
      <c r="J81" s="3">
        <f t="shared" si="36"/>
        <v>2380</v>
      </c>
      <c r="K81" s="3">
        <f t="shared" si="36"/>
        <v>2689</v>
      </c>
      <c r="L81" s="3">
        <f t="shared" si="36"/>
        <v>238</v>
      </c>
      <c r="M81" s="4">
        <f t="shared" si="36"/>
        <v>5307</v>
      </c>
      <c r="N81" s="3">
        <f t="shared" si="41"/>
        <v>507</v>
      </c>
      <c r="O81" s="3">
        <f t="shared" si="42"/>
        <v>531</v>
      </c>
      <c r="P81" s="3">
        <f t="shared" si="47"/>
        <v>1038</v>
      </c>
      <c r="Q81" s="4">
        <f t="shared" si="48"/>
        <v>4269</v>
      </c>
      <c r="R81" s="10"/>
    </row>
    <row r="82" spans="1:18" x14ac:dyDescent="0.25">
      <c r="A82" s="12">
        <v>42125</v>
      </c>
      <c r="B82" s="6">
        <f t="shared" si="51"/>
        <v>19100</v>
      </c>
      <c r="C82" s="2">
        <f t="shared" si="53"/>
        <v>21583</v>
      </c>
      <c r="D82" s="2">
        <f t="shared" si="37"/>
        <v>1910</v>
      </c>
      <c r="E82" s="4">
        <f t="shared" si="38"/>
        <v>42593</v>
      </c>
      <c r="F82" s="6">
        <f t="shared" si="52"/>
        <v>16720</v>
      </c>
      <c r="G82" s="2">
        <f t="shared" si="54"/>
        <v>18894</v>
      </c>
      <c r="H82" s="2">
        <f t="shared" si="39"/>
        <v>1672</v>
      </c>
      <c r="I82" s="4">
        <f t="shared" si="40"/>
        <v>37286</v>
      </c>
      <c r="J82" s="3">
        <f t="shared" si="36"/>
        <v>2380</v>
      </c>
      <c r="K82" s="3">
        <f t="shared" si="36"/>
        <v>2689</v>
      </c>
      <c r="L82" s="3">
        <f t="shared" si="36"/>
        <v>238</v>
      </c>
      <c r="M82" s="4">
        <f t="shared" si="36"/>
        <v>5307</v>
      </c>
      <c r="N82" s="3">
        <f t="shared" si="41"/>
        <v>507</v>
      </c>
      <c r="O82" s="3">
        <f t="shared" si="42"/>
        <v>531</v>
      </c>
      <c r="P82" s="3">
        <f t="shared" si="47"/>
        <v>1038</v>
      </c>
      <c r="Q82" s="4">
        <f t="shared" si="48"/>
        <v>4269</v>
      </c>
      <c r="R82" s="10"/>
    </row>
    <row r="83" spans="1:18" x14ac:dyDescent="0.25">
      <c r="A83" s="12">
        <v>42156</v>
      </c>
      <c r="B83" s="6">
        <f t="shared" si="51"/>
        <v>19100</v>
      </c>
      <c r="C83" s="2">
        <f t="shared" si="53"/>
        <v>21583</v>
      </c>
      <c r="D83" s="2">
        <f t="shared" si="37"/>
        <v>1910</v>
      </c>
      <c r="E83" s="4">
        <f t="shared" si="38"/>
        <v>42593</v>
      </c>
      <c r="F83" s="6">
        <f t="shared" si="52"/>
        <v>16720</v>
      </c>
      <c r="G83" s="2">
        <f t="shared" si="54"/>
        <v>18894</v>
      </c>
      <c r="H83" s="2">
        <f t="shared" si="39"/>
        <v>1672</v>
      </c>
      <c r="I83" s="4">
        <f t="shared" si="40"/>
        <v>37286</v>
      </c>
      <c r="J83" s="3">
        <f t="shared" si="36"/>
        <v>2380</v>
      </c>
      <c r="K83" s="3">
        <f t="shared" si="36"/>
        <v>2689</v>
      </c>
      <c r="L83" s="3">
        <f t="shared" si="36"/>
        <v>238</v>
      </c>
      <c r="M83" s="4">
        <f t="shared" si="36"/>
        <v>5307</v>
      </c>
      <c r="N83" s="3">
        <f t="shared" si="41"/>
        <v>507</v>
      </c>
      <c r="O83" s="3">
        <f t="shared" si="42"/>
        <v>531</v>
      </c>
      <c r="P83" s="3">
        <f t="shared" si="47"/>
        <v>1038</v>
      </c>
      <c r="Q83" s="4">
        <f t="shared" si="48"/>
        <v>4269</v>
      </c>
      <c r="R83" s="10"/>
    </row>
    <row r="84" spans="1:18" x14ac:dyDescent="0.25">
      <c r="A84" s="12">
        <v>42186</v>
      </c>
      <c r="B84" s="5">
        <f>ROUND(B83*1.03,0-1)</f>
        <v>19670</v>
      </c>
      <c r="C84" s="2">
        <f t="shared" ref="C84:C90" si="55">ROUND(B84/100*119,0)</f>
        <v>23407</v>
      </c>
      <c r="D84" s="2">
        <f t="shared" si="37"/>
        <v>1967</v>
      </c>
      <c r="E84" s="4">
        <f t="shared" si="38"/>
        <v>45044</v>
      </c>
      <c r="F84" s="5">
        <f>ROUND(F83*1.03,0-1)</f>
        <v>17220</v>
      </c>
      <c r="G84" s="2">
        <f t="shared" ref="G84:G90" si="56">ROUND(F84/100*119,0)</f>
        <v>20492</v>
      </c>
      <c r="H84" s="3">
        <f>F84*[1]FACE!$B$63</f>
        <v>1722</v>
      </c>
      <c r="I84" s="4">
        <f t="shared" si="40"/>
        <v>39434</v>
      </c>
      <c r="J84" s="3">
        <f t="shared" ref="J84:M111" si="57">B84-F84</f>
        <v>2450</v>
      </c>
      <c r="K84" s="3">
        <f t="shared" si="57"/>
        <v>2915</v>
      </c>
      <c r="L84" s="3">
        <f t="shared" si="57"/>
        <v>245</v>
      </c>
      <c r="M84" s="4">
        <f t="shared" si="57"/>
        <v>5610</v>
      </c>
      <c r="N84" s="3">
        <f t="shared" si="41"/>
        <v>537</v>
      </c>
      <c r="O84" s="3">
        <f t="shared" si="42"/>
        <v>561</v>
      </c>
      <c r="P84" s="3">
        <f t="shared" si="47"/>
        <v>1098</v>
      </c>
      <c r="Q84" s="4">
        <f t="shared" si="48"/>
        <v>4512</v>
      </c>
      <c r="R84" s="10"/>
    </row>
    <row r="85" spans="1:18" x14ac:dyDescent="0.25">
      <c r="A85" s="12">
        <v>42217</v>
      </c>
      <c r="B85" s="6">
        <f>B84</f>
        <v>19670</v>
      </c>
      <c r="C85" s="2">
        <f t="shared" si="55"/>
        <v>23407</v>
      </c>
      <c r="D85" s="2">
        <f t="shared" si="37"/>
        <v>1967</v>
      </c>
      <c r="E85" s="4">
        <f t="shared" si="38"/>
        <v>45044</v>
      </c>
      <c r="F85" s="6">
        <f>F84</f>
        <v>17220</v>
      </c>
      <c r="G85" s="2">
        <f t="shared" si="56"/>
        <v>20492</v>
      </c>
      <c r="H85" s="3">
        <f>F85*[1]FACE!$B$63</f>
        <v>1722</v>
      </c>
      <c r="I85" s="4">
        <f t="shared" si="40"/>
        <v>39434</v>
      </c>
      <c r="J85" s="3">
        <f t="shared" si="57"/>
        <v>2450</v>
      </c>
      <c r="K85" s="3">
        <f t="shared" si="57"/>
        <v>2915</v>
      </c>
      <c r="L85" s="3">
        <f t="shared" si="57"/>
        <v>245</v>
      </c>
      <c r="M85" s="4">
        <f t="shared" si="57"/>
        <v>5610</v>
      </c>
      <c r="N85" s="3">
        <f t="shared" si="41"/>
        <v>537</v>
      </c>
      <c r="O85" s="3">
        <f t="shared" si="42"/>
        <v>561</v>
      </c>
      <c r="P85" s="3">
        <f t="shared" si="47"/>
        <v>1098</v>
      </c>
      <c r="Q85" s="4">
        <f t="shared" si="48"/>
        <v>4512</v>
      </c>
      <c r="R85" s="10"/>
    </row>
    <row r="86" spans="1:18" x14ac:dyDescent="0.25">
      <c r="A86" s="12">
        <v>42248</v>
      </c>
      <c r="B86" s="6">
        <f t="shared" ref="B86:B95" si="58">B85</f>
        <v>19670</v>
      </c>
      <c r="C86" s="2">
        <f t="shared" si="55"/>
        <v>23407</v>
      </c>
      <c r="D86" s="2">
        <f t="shared" si="37"/>
        <v>1967</v>
      </c>
      <c r="E86" s="4">
        <f t="shared" si="38"/>
        <v>45044</v>
      </c>
      <c r="F86" s="6">
        <f t="shared" ref="F86:F95" si="59">F85</f>
        <v>17220</v>
      </c>
      <c r="G86" s="2">
        <f t="shared" si="56"/>
        <v>20492</v>
      </c>
      <c r="H86" s="3">
        <f>F86*[1]FACE!$B$63</f>
        <v>1722</v>
      </c>
      <c r="I86" s="4">
        <f t="shared" si="40"/>
        <v>39434</v>
      </c>
      <c r="J86" s="3">
        <f t="shared" si="57"/>
        <v>2450</v>
      </c>
      <c r="K86" s="3">
        <f t="shared" si="57"/>
        <v>2915</v>
      </c>
      <c r="L86" s="3">
        <f t="shared" si="57"/>
        <v>245</v>
      </c>
      <c r="M86" s="4">
        <f t="shared" si="57"/>
        <v>5610</v>
      </c>
      <c r="N86" s="3">
        <f t="shared" si="41"/>
        <v>537</v>
      </c>
      <c r="O86" s="3">
        <f t="shared" si="42"/>
        <v>561</v>
      </c>
      <c r="P86" s="3">
        <f t="shared" si="47"/>
        <v>1098</v>
      </c>
      <c r="Q86" s="4">
        <f t="shared" si="48"/>
        <v>4512</v>
      </c>
      <c r="R86" s="10"/>
    </row>
    <row r="87" spans="1:18" x14ac:dyDescent="0.25">
      <c r="A87" s="12">
        <v>42278</v>
      </c>
      <c r="B87" s="6">
        <f t="shared" si="58"/>
        <v>19670</v>
      </c>
      <c r="C87" s="2">
        <f t="shared" si="55"/>
        <v>23407</v>
      </c>
      <c r="D87" s="2">
        <f t="shared" si="37"/>
        <v>1967</v>
      </c>
      <c r="E87" s="4">
        <f t="shared" si="38"/>
        <v>45044</v>
      </c>
      <c r="F87" s="6">
        <f t="shared" si="59"/>
        <v>17220</v>
      </c>
      <c r="G87" s="2">
        <f t="shared" si="56"/>
        <v>20492</v>
      </c>
      <c r="H87" s="3">
        <f>F87*[1]FACE!$B$63</f>
        <v>1722</v>
      </c>
      <c r="I87" s="4">
        <f t="shared" si="40"/>
        <v>39434</v>
      </c>
      <c r="J87" s="3">
        <f t="shared" si="57"/>
        <v>2450</v>
      </c>
      <c r="K87" s="3">
        <f t="shared" si="57"/>
        <v>2915</v>
      </c>
      <c r="L87" s="3">
        <f t="shared" si="57"/>
        <v>245</v>
      </c>
      <c r="M87" s="4">
        <f t="shared" si="57"/>
        <v>5610</v>
      </c>
      <c r="N87" s="3">
        <f t="shared" si="41"/>
        <v>537</v>
      </c>
      <c r="O87" s="3">
        <f t="shared" si="42"/>
        <v>561</v>
      </c>
      <c r="P87" s="3">
        <f t="shared" si="47"/>
        <v>1098</v>
      </c>
      <c r="Q87" s="4">
        <f t="shared" si="48"/>
        <v>4512</v>
      </c>
      <c r="R87" s="10"/>
    </row>
    <row r="88" spans="1:18" x14ac:dyDescent="0.25">
      <c r="A88" s="12">
        <v>42309</v>
      </c>
      <c r="B88" s="6">
        <f t="shared" si="58"/>
        <v>19670</v>
      </c>
      <c r="C88" s="2">
        <f t="shared" si="55"/>
        <v>23407</v>
      </c>
      <c r="D88" s="2">
        <f t="shared" si="37"/>
        <v>1967</v>
      </c>
      <c r="E88" s="4">
        <f t="shared" si="38"/>
        <v>45044</v>
      </c>
      <c r="F88" s="6">
        <f t="shared" si="59"/>
        <v>17220</v>
      </c>
      <c r="G88" s="2">
        <f t="shared" si="56"/>
        <v>20492</v>
      </c>
      <c r="H88" s="3">
        <f>F88*[1]FACE!$B$63</f>
        <v>1722</v>
      </c>
      <c r="I88" s="4">
        <f t="shared" si="40"/>
        <v>39434</v>
      </c>
      <c r="J88" s="3">
        <f t="shared" si="57"/>
        <v>2450</v>
      </c>
      <c r="K88" s="3">
        <f t="shared" si="57"/>
        <v>2915</v>
      </c>
      <c r="L88" s="3">
        <f t="shared" si="57"/>
        <v>245</v>
      </c>
      <c r="M88" s="4">
        <f t="shared" si="57"/>
        <v>5610</v>
      </c>
      <c r="N88" s="3">
        <f t="shared" si="41"/>
        <v>537</v>
      </c>
      <c r="O88" s="3">
        <f t="shared" si="42"/>
        <v>561</v>
      </c>
      <c r="P88" s="3">
        <f t="shared" si="47"/>
        <v>1098</v>
      </c>
      <c r="Q88" s="4">
        <f t="shared" si="48"/>
        <v>4512</v>
      </c>
      <c r="R88" s="10"/>
    </row>
    <row r="89" spans="1:18" x14ac:dyDescent="0.25">
      <c r="A89" s="12">
        <v>42339</v>
      </c>
      <c r="B89" s="6">
        <f t="shared" si="58"/>
        <v>19670</v>
      </c>
      <c r="C89" s="2">
        <f t="shared" si="55"/>
        <v>23407</v>
      </c>
      <c r="D89" s="2">
        <f t="shared" si="37"/>
        <v>1967</v>
      </c>
      <c r="E89" s="4">
        <f t="shared" si="38"/>
        <v>45044</v>
      </c>
      <c r="F89" s="6">
        <f t="shared" si="59"/>
        <v>17220</v>
      </c>
      <c r="G89" s="2">
        <f t="shared" si="56"/>
        <v>20492</v>
      </c>
      <c r="H89" s="3">
        <f>F89*[1]FACE!$B$63</f>
        <v>1722</v>
      </c>
      <c r="I89" s="4">
        <f t="shared" si="40"/>
        <v>39434</v>
      </c>
      <c r="J89" s="3">
        <f t="shared" si="57"/>
        <v>2450</v>
      </c>
      <c r="K89" s="3">
        <f t="shared" si="57"/>
        <v>2915</v>
      </c>
      <c r="L89" s="3">
        <f t="shared" si="57"/>
        <v>245</v>
      </c>
      <c r="M89" s="4">
        <f t="shared" si="57"/>
        <v>5610</v>
      </c>
      <c r="N89" s="3">
        <f t="shared" si="41"/>
        <v>537</v>
      </c>
      <c r="O89" s="3">
        <f t="shared" si="42"/>
        <v>561</v>
      </c>
      <c r="P89" s="3">
        <f t="shared" si="47"/>
        <v>1098</v>
      </c>
      <c r="Q89" s="4">
        <f t="shared" si="48"/>
        <v>4512</v>
      </c>
      <c r="R89" s="10"/>
    </row>
    <row r="90" spans="1:18" x14ac:dyDescent="0.25">
      <c r="A90" s="12">
        <v>42370</v>
      </c>
      <c r="B90" s="6">
        <f t="shared" si="58"/>
        <v>19670</v>
      </c>
      <c r="C90" s="2">
        <f t="shared" ref="C90:C96" si="60">ROUND(B90/100*125,0)</f>
        <v>24588</v>
      </c>
      <c r="D90" s="2">
        <f t="shared" si="37"/>
        <v>1967</v>
      </c>
      <c r="E90" s="4">
        <f t="shared" si="38"/>
        <v>46225</v>
      </c>
      <c r="F90" s="6">
        <f t="shared" si="59"/>
        <v>17220</v>
      </c>
      <c r="G90" s="2">
        <f t="shared" ref="G90:G96" si="61">ROUND(F90/100*125,0)</f>
        <v>21525</v>
      </c>
      <c r="H90" s="3">
        <f>F90*[1]FACE!$B$63</f>
        <v>1722</v>
      </c>
      <c r="I90" s="4">
        <f t="shared" si="40"/>
        <v>40467</v>
      </c>
      <c r="J90" s="3">
        <f t="shared" si="57"/>
        <v>2450</v>
      </c>
      <c r="K90" s="3">
        <f t="shared" si="57"/>
        <v>3063</v>
      </c>
      <c r="L90" s="3">
        <f t="shared" si="57"/>
        <v>245</v>
      </c>
      <c r="M90" s="4">
        <f t="shared" si="57"/>
        <v>5758</v>
      </c>
      <c r="N90" s="3">
        <f t="shared" si="41"/>
        <v>551</v>
      </c>
      <c r="O90" s="3">
        <f t="shared" si="42"/>
        <v>576</v>
      </c>
      <c r="P90" s="3">
        <f t="shared" si="47"/>
        <v>1127</v>
      </c>
      <c r="Q90" s="4">
        <f t="shared" si="48"/>
        <v>4631</v>
      </c>
      <c r="R90" s="10"/>
    </row>
    <row r="91" spans="1:18" x14ac:dyDescent="0.25">
      <c r="A91" s="12">
        <v>42401</v>
      </c>
      <c r="B91" s="6">
        <f t="shared" si="58"/>
        <v>19670</v>
      </c>
      <c r="C91" s="2">
        <f t="shared" si="60"/>
        <v>24588</v>
      </c>
      <c r="D91" s="2">
        <f t="shared" si="37"/>
        <v>1967</v>
      </c>
      <c r="E91" s="4">
        <f t="shared" si="38"/>
        <v>46225</v>
      </c>
      <c r="F91" s="6">
        <f t="shared" si="59"/>
        <v>17220</v>
      </c>
      <c r="G91" s="2">
        <f t="shared" si="61"/>
        <v>21525</v>
      </c>
      <c r="H91" s="3">
        <f>F91*[1]FACE!$B$63</f>
        <v>1722</v>
      </c>
      <c r="I91" s="4">
        <f t="shared" si="40"/>
        <v>40467</v>
      </c>
      <c r="J91" s="3">
        <f t="shared" si="57"/>
        <v>2450</v>
      </c>
      <c r="K91" s="3">
        <f t="shared" si="57"/>
        <v>3063</v>
      </c>
      <c r="L91" s="3">
        <f t="shared" si="57"/>
        <v>245</v>
      </c>
      <c r="M91" s="4">
        <f t="shared" si="57"/>
        <v>5758</v>
      </c>
      <c r="N91" s="3">
        <f t="shared" si="41"/>
        <v>551</v>
      </c>
      <c r="O91" s="3">
        <f t="shared" si="42"/>
        <v>576</v>
      </c>
      <c r="P91" s="3">
        <f t="shared" si="47"/>
        <v>1127</v>
      </c>
      <c r="Q91" s="4">
        <f t="shared" si="48"/>
        <v>4631</v>
      </c>
      <c r="R91" s="10"/>
    </row>
    <row r="92" spans="1:18" x14ac:dyDescent="0.25">
      <c r="A92" s="12">
        <v>42430</v>
      </c>
      <c r="B92" s="6">
        <f t="shared" si="58"/>
        <v>19670</v>
      </c>
      <c r="C92" s="2">
        <f t="shared" si="60"/>
        <v>24588</v>
      </c>
      <c r="D92" s="2">
        <f t="shared" si="37"/>
        <v>1967</v>
      </c>
      <c r="E92" s="4">
        <f t="shared" si="38"/>
        <v>46225</v>
      </c>
      <c r="F92" s="6">
        <f t="shared" si="59"/>
        <v>17220</v>
      </c>
      <c r="G92" s="2">
        <f t="shared" si="61"/>
        <v>21525</v>
      </c>
      <c r="H92" s="3">
        <f>F92*[1]FACE!$B$63</f>
        <v>1722</v>
      </c>
      <c r="I92" s="4">
        <f t="shared" si="40"/>
        <v>40467</v>
      </c>
      <c r="J92" s="3">
        <f t="shared" si="57"/>
        <v>2450</v>
      </c>
      <c r="K92" s="3">
        <f t="shared" si="57"/>
        <v>3063</v>
      </c>
      <c r="L92" s="3">
        <f t="shared" si="57"/>
        <v>245</v>
      </c>
      <c r="M92" s="4">
        <f t="shared" si="57"/>
        <v>5758</v>
      </c>
      <c r="N92" s="3">
        <f t="shared" si="41"/>
        <v>551</v>
      </c>
      <c r="O92" s="3">
        <f t="shared" si="42"/>
        <v>576</v>
      </c>
      <c r="P92" s="3">
        <f t="shared" si="47"/>
        <v>1127</v>
      </c>
      <c r="Q92" s="4">
        <f t="shared" si="48"/>
        <v>4631</v>
      </c>
      <c r="R92" s="10"/>
    </row>
    <row r="93" spans="1:18" x14ac:dyDescent="0.25">
      <c r="A93" s="12">
        <v>42461</v>
      </c>
      <c r="B93" s="6">
        <f t="shared" si="58"/>
        <v>19670</v>
      </c>
      <c r="C93" s="2">
        <f t="shared" si="60"/>
        <v>24588</v>
      </c>
      <c r="D93" s="2">
        <f t="shared" si="37"/>
        <v>1967</v>
      </c>
      <c r="E93" s="4">
        <f t="shared" si="38"/>
        <v>46225</v>
      </c>
      <c r="F93" s="6">
        <f t="shared" si="59"/>
        <v>17220</v>
      </c>
      <c r="G93" s="2">
        <f t="shared" si="61"/>
        <v>21525</v>
      </c>
      <c r="H93" s="3">
        <f>F93*[1]FACE!$B$63</f>
        <v>1722</v>
      </c>
      <c r="I93" s="4">
        <f t="shared" si="40"/>
        <v>40467</v>
      </c>
      <c r="J93" s="3">
        <f t="shared" si="57"/>
        <v>2450</v>
      </c>
      <c r="K93" s="3">
        <f t="shared" si="57"/>
        <v>3063</v>
      </c>
      <c r="L93" s="3">
        <f t="shared" si="57"/>
        <v>245</v>
      </c>
      <c r="M93" s="4">
        <f t="shared" si="57"/>
        <v>5758</v>
      </c>
      <c r="N93" s="3">
        <f t="shared" si="41"/>
        <v>551</v>
      </c>
      <c r="O93" s="3">
        <f t="shared" si="42"/>
        <v>576</v>
      </c>
      <c r="P93" s="3">
        <f t="shared" si="47"/>
        <v>1127</v>
      </c>
      <c r="Q93" s="4">
        <f t="shared" si="48"/>
        <v>4631</v>
      </c>
      <c r="R93" s="10"/>
    </row>
    <row r="94" spans="1:18" x14ac:dyDescent="0.25">
      <c r="A94" s="12">
        <v>42491</v>
      </c>
      <c r="B94" s="6">
        <f t="shared" si="58"/>
        <v>19670</v>
      </c>
      <c r="C94" s="2">
        <f t="shared" si="60"/>
        <v>24588</v>
      </c>
      <c r="D94" s="2">
        <f t="shared" si="37"/>
        <v>1967</v>
      </c>
      <c r="E94" s="4">
        <f t="shared" si="38"/>
        <v>46225</v>
      </c>
      <c r="F94" s="6">
        <f t="shared" si="59"/>
        <v>17220</v>
      </c>
      <c r="G94" s="2">
        <f t="shared" si="61"/>
        <v>21525</v>
      </c>
      <c r="H94" s="3">
        <f>F94*[1]FACE!$B$63</f>
        <v>1722</v>
      </c>
      <c r="I94" s="4">
        <f t="shared" si="40"/>
        <v>40467</v>
      </c>
      <c r="J94" s="3">
        <f t="shared" si="57"/>
        <v>2450</v>
      </c>
      <c r="K94" s="3">
        <f t="shared" si="57"/>
        <v>3063</v>
      </c>
      <c r="L94" s="3">
        <f t="shared" si="57"/>
        <v>245</v>
      </c>
      <c r="M94" s="4">
        <f t="shared" si="57"/>
        <v>5758</v>
      </c>
      <c r="N94" s="3">
        <f t="shared" si="41"/>
        <v>551</v>
      </c>
      <c r="O94" s="3">
        <f t="shared" si="42"/>
        <v>576</v>
      </c>
      <c r="P94" s="3">
        <f t="shared" si="47"/>
        <v>1127</v>
      </c>
      <c r="Q94" s="4">
        <f t="shared" si="48"/>
        <v>4631</v>
      </c>
      <c r="R94" s="10"/>
    </row>
    <row r="95" spans="1:18" x14ac:dyDescent="0.25">
      <c r="A95" s="12">
        <v>42522</v>
      </c>
      <c r="B95" s="6">
        <f t="shared" si="58"/>
        <v>19670</v>
      </c>
      <c r="C95" s="2">
        <f t="shared" si="60"/>
        <v>24588</v>
      </c>
      <c r="D95" s="2">
        <f t="shared" si="37"/>
        <v>1967</v>
      </c>
      <c r="E95" s="4">
        <f t="shared" si="38"/>
        <v>46225</v>
      </c>
      <c r="F95" s="6">
        <f t="shared" si="59"/>
        <v>17220</v>
      </c>
      <c r="G95" s="2">
        <f t="shared" si="61"/>
        <v>21525</v>
      </c>
      <c r="H95" s="3">
        <f>F95*[1]FACE!$B$63</f>
        <v>1722</v>
      </c>
      <c r="I95" s="4">
        <f t="shared" si="40"/>
        <v>40467</v>
      </c>
      <c r="J95" s="3">
        <f t="shared" si="57"/>
        <v>2450</v>
      </c>
      <c r="K95" s="3">
        <f t="shared" si="57"/>
        <v>3063</v>
      </c>
      <c r="L95" s="3">
        <f t="shared" si="57"/>
        <v>245</v>
      </c>
      <c r="M95" s="4">
        <f t="shared" si="57"/>
        <v>5758</v>
      </c>
      <c r="N95" s="3">
        <f t="shared" si="41"/>
        <v>551</v>
      </c>
      <c r="O95" s="3">
        <f t="shared" si="42"/>
        <v>576</v>
      </c>
      <c r="P95" s="3">
        <f t="shared" si="47"/>
        <v>1127</v>
      </c>
      <c r="Q95" s="4">
        <f t="shared" si="48"/>
        <v>4631</v>
      </c>
      <c r="R95" s="10"/>
    </row>
    <row r="96" spans="1:18" x14ac:dyDescent="0.25">
      <c r="A96" s="12">
        <v>42552</v>
      </c>
      <c r="B96" s="5">
        <f>ROUND(B95*1.03,0-1)</f>
        <v>20260</v>
      </c>
      <c r="C96" s="2">
        <f t="shared" ref="C96:C102" si="62">ROUND(B96/100*132,0)</f>
        <v>26743</v>
      </c>
      <c r="D96" s="2">
        <f t="shared" si="37"/>
        <v>2026</v>
      </c>
      <c r="E96" s="4">
        <f t="shared" si="38"/>
        <v>49029</v>
      </c>
      <c r="F96" s="5">
        <f>ROUND(F95*1.03,0-1)</f>
        <v>17740</v>
      </c>
      <c r="G96" s="2">
        <f t="shared" ref="G96:G102" si="63">ROUND(F96/100*132,0)</f>
        <v>23417</v>
      </c>
      <c r="H96" s="3">
        <f>F96*[1]FACE!$B$63</f>
        <v>1774</v>
      </c>
      <c r="I96" s="4">
        <f t="shared" si="40"/>
        <v>42931</v>
      </c>
      <c r="J96" s="3">
        <f t="shared" si="57"/>
        <v>2520</v>
      </c>
      <c r="K96" s="3">
        <f t="shared" si="57"/>
        <v>3326</v>
      </c>
      <c r="L96" s="3">
        <f t="shared" si="57"/>
        <v>252</v>
      </c>
      <c r="M96" s="4">
        <f t="shared" si="57"/>
        <v>6098</v>
      </c>
      <c r="N96" s="3">
        <f t="shared" si="41"/>
        <v>585</v>
      </c>
      <c r="O96" s="3">
        <f t="shared" si="42"/>
        <v>610</v>
      </c>
      <c r="P96" s="3">
        <f t="shared" si="47"/>
        <v>1195</v>
      </c>
      <c r="Q96" s="4">
        <f t="shared" si="48"/>
        <v>4903</v>
      </c>
      <c r="R96" s="10"/>
    </row>
    <row r="97" spans="1:18" x14ac:dyDescent="0.25">
      <c r="A97" s="12">
        <v>42583</v>
      </c>
      <c r="B97" s="6">
        <f>B96</f>
        <v>20260</v>
      </c>
      <c r="C97" s="2">
        <f t="shared" si="62"/>
        <v>26743</v>
      </c>
      <c r="D97" s="2">
        <f t="shared" si="37"/>
        <v>2026</v>
      </c>
      <c r="E97" s="4">
        <f t="shared" si="38"/>
        <v>49029</v>
      </c>
      <c r="F97" s="6">
        <f>F96</f>
        <v>17740</v>
      </c>
      <c r="G97" s="2">
        <f t="shared" si="63"/>
        <v>23417</v>
      </c>
      <c r="H97" s="3">
        <f>F97*[1]FACE!$B$63</f>
        <v>1774</v>
      </c>
      <c r="I97" s="4">
        <f t="shared" si="40"/>
        <v>42931</v>
      </c>
      <c r="J97" s="3">
        <f t="shared" si="57"/>
        <v>2520</v>
      </c>
      <c r="K97" s="3">
        <f t="shared" si="57"/>
        <v>3326</v>
      </c>
      <c r="L97" s="3">
        <f t="shared" si="57"/>
        <v>252</v>
      </c>
      <c r="M97" s="4">
        <f t="shared" si="57"/>
        <v>6098</v>
      </c>
      <c r="N97" s="3">
        <f t="shared" si="41"/>
        <v>585</v>
      </c>
      <c r="O97" s="3">
        <f t="shared" si="42"/>
        <v>610</v>
      </c>
      <c r="P97" s="3">
        <f t="shared" si="47"/>
        <v>1195</v>
      </c>
      <c r="Q97" s="4">
        <f t="shared" si="48"/>
        <v>4903</v>
      </c>
      <c r="R97" s="10"/>
    </row>
    <row r="98" spans="1:18" x14ac:dyDescent="0.25">
      <c r="A98" s="12">
        <v>42614</v>
      </c>
      <c r="B98" s="6">
        <f t="shared" ref="B98:B107" si="64">B97</f>
        <v>20260</v>
      </c>
      <c r="C98" s="2">
        <f t="shared" si="62"/>
        <v>26743</v>
      </c>
      <c r="D98" s="2">
        <f t="shared" si="37"/>
        <v>2026</v>
      </c>
      <c r="E98" s="4">
        <f t="shared" si="38"/>
        <v>49029</v>
      </c>
      <c r="F98" s="6">
        <f t="shared" ref="F98:F107" si="65">F97</f>
        <v>17740</v>
      </c>
      <c r="G98" s="2">
        <f t="shared" si="63"/>
        <v>23417</v>
      </c>
      <c r="H98" s="3">
        <f>F98*[1]FACE!$B$63</f>
        <v>1774</v>
      </c>
      <c r="I98" s="4">
        <f t="shared" si="40"/>
        <v>42931</v>
      </c>
      <c r="J98" s="3">
        <f t="shared" si="57"/>
        <v>2520</v>
      </c>
      <c r="K98" s="3">
        <f t="shared" si="57"/>
        <v>3326</v>
      </c>
      <c r="L98" s="3">
        <f t="shared" si="57"/>
        <v>252</v>
      </c>
      <c r="M98" s="4">
        <f t="shared" si="57"/>
        <v>6098</v>
      </c>
      <c r="N98" s="3">
        <f t="shared" si="41"/>
        <v>585</v>
      </c>
      <c r="O98" s="3">
        <f t="shared" si="42"/>
        <v>610</v>
      </c>
      <c r="P98" s="3">
        <f t="shared" si="47"/>
        <v>1195</v>
      </c>
      <c r="Q98" s="4">
        <f t="shared" si="48"/>
        <v>4903</v>
      </c>
      <c r="R98" s="10"/>
    </row>
    <row r="99" spans="1:18" x14ac:dyDescent="0.25">
      <c r="A99" s="12">
        <v>42644</v>
      </c>
      <c r="B99" s="6">
        <f t="shared" si="64"/>
        <v>20260</v>
      </c>
      <c r="C99" s="2">
        <f t="shared" si="62"/>
        <v>26743</v>
      </c>
      <c r="D99" s="2">
        <f t="shared" si="37"/>
        <v>2026</v>
      </c>
      <c r="E99" s="4">
        <f t="shared" si="38"/>
        <v>49029</v>
      </c>
      <c r="F99" s="6">
        <f t="shared" si="65"/>
        <v>17740</v>
      </c>
      <c r="G99" s="2">
        <f t="shared" si="63"/>
        <v>23417</v>
      </c>
      <c r="H99" s="3">
        <f>F99*[1]FACE!$B$63</f>
        <v>1774</v>
      </c>
      <c r="I99" s="4">
        <f t="shared" si="40"/>
        <v>42931</v>
      </c>
      <c r="J99" s="3">
        <f t="shared" si="57"/>
        <v>2520</v>
      </c>
      <c r="K99" s="3">
        <f t="shared" si="57"/>
        <v>3326</v>
      </c>
      <c r="L99" s="3">
        <f t="shared" si="57"/>
        <v>252</v>
      </c>
      <c r="M99" s="4">
        <f t="shared" si="57"/>
        <v>6098</v>
      </c>
      <c r="N99" s="3">
        <f t="shared" si="41"/>
        <v>585</v>
      </c>
      <c r="O99" s="3">
        <f t="shared" si="42"/>
        <v>610</v>
      </c>
      <c r="P99" s="3">
        <f t="shared" si="47"/>
        <v>1195</v>
      </c>
      <c r="Q99" s="4">
        <f t="shared" si="48"/>
        <v>4903</v>
      </c>
      <c r="R99" s="10"/>
    </row>
    <row r="100" spans="1:18" x14ac:dyDescent="0.25">
      <c r="A100" s="12">
        <v>42675</v>
      </c>
      <c r="B100" s="6">
        <f t="shared" si="64"/>
        <v>20260</v>
      </c>
      <c r="C100" s="2">
        <f t="shared" si="62"/>
        <v>26743</v>
      </c>
      <c r="D100" s="2">
        <f t="shared" si="37"/>
        <v>2026</v>
      </c>
      <c r="E100" s="4">
        <f t="shared" si="38"/>
        <v>49029</v>
      </c>
      <c r="F100" s="6">
        <f t="shared" si="65"/>
        <v>17740</v>
      </c>
      <c r="G100" s="2">
        <f t="shared" si="63"/>
        <v>23417</v>
      </c>
      <c r="H100" s="3">
        <f>F100*[1]FACE!$B$63</f>
        <v>1774</v>
      </c>
      <c r="I100" s="4">
        <f t="shared" si="40"/>
        <v>42931</v>
      </c>
      <c r="J100" s="3">
        <f t="shared" si="57"/>
        <v>2520</v>
      </c>
      <c r="K100" s="3">
        <f t="shared" si="57"/>
        <v>3326</v>
      </c>
      <c r="L100" s="3">
        <f t="shared" si="57"/>
        <v>252</v>
      </c>
      <c r="M100" s="4">
        <f t="shared" si="57"/>
        <v>6098</v>
      </c>
      <c r="N100" s="3">
        <f t="shared" si="41"/>
        <v>585</v>
      </c>
      <c r="O100" s="3">
        <f t="shared" si="42"/>
        <v>610</v>
      </c>
      <c r="P100" s="3">
        <f t="shared" si="47"/>
        <v>1195</v>
      </c>
      <c r="Q100" s="4">
        <f t="shared" si="48"/>
        <v>4903</v>
      </c>
      <c r="R100" s="10"/>
    </row>
    <row r="101" spans="1:18" x14ac:dyDescent="0.25">
      <c r="A101" s="12">
        <v>42705</v>
      </c>
      <c r="B101" s="6">
        <f t="shared" si="64"/>
        <v>20260</v>
      </c>
      <c r="C101" s="2">
        <f t="shared" si="62"/>
        <v>26743</v>
      </c>
      <c r="D101" s="2">
        <f t="shared" si="37"/>
        <v>2026</v>
      </c>
      <c r="E101" s="4">
        <f t="shared" si="38"/>
        <v>49029</v>
      </c>
      <c r="F101" s="6">
        <f t="shared" si="65"/>
        <v>17740</v>
      </c>
      <c r="G101" s="2">
        <f t="shared" si="63"/>
        <v>23417</v>
      </c>
      <c r="H101" s="3">
        <f>F101*[1]FACE!$B$63</f>
        <v>1774</v>
      </c>
      <c r="I101" s="4">
        <f t="shared" si="40"/>
        <v>42931</v>
      </c>
      <c r="J101" s="3">
        <f t="shared" si="57"/>
        <v>2520</v>
      </c>
      <c r="K101" s="3">
        <f t="shared" si="57"/>
        <v>3326</v>
      </c>
      <c r="L101" s="3">
        <f t="shared" si="57"/>
        <v>252</v>
      </c>
      <c r="M101" s="4">
        <f t="shared" si="57"/>
        <v>6098</v>
      </c>
      <c r="N101" s="3">
        <f t="shared" si="41"/>
        <v>585</v>
      </c>
      <c r="O101" s="3">
        <f t="shared" si="42"/>
        <v>610</v>
      </c>
      <c r="P101" s="3">
        <f t="shared" si="47"/>
        <v>1195</v>
      </c>
      <c r="Q101" s="4">
        <f t="shared" si="48"/>
        <v>4903</v>
      </c>
      <c r="R101" s="10"/>
    </row>
    <row r="102" spans="1:18" x14ac:dyDescent="0.25">
      <c r="A102" s="12">
        <v>42736</v>
      </c>
      <c r="B102" s="6">
        <f t="shared" si="64"/>
        <v>20260</v>
      </c>
      <c r="C102" s="2">
        <f t="shared" ref="C102:C108" si="66">ROUND(B102/100*136,0)</f>
        <v>27554</v>
      </c>
      <c r="D102" s="2">
        <f t="shared" si="37"/>
        <v>2026</v>
      </c>
      <c r="E102" s="4">
        <f t="shared" si="38"/>
        <v>49840</v>
      </c>
      <c r="F102" s="6">
        <f t="shared" si="65"/>
        <v>17740</v>
      </c>
      <c r="G102" s="2">
        <f t="shared" ref="G102:G108" si="67">ROUND(F102/100*136,0)</f>
        <v>24126</v>
      </c>
      <c r="H102" s="3">
        <f>F102*[1]FACE!$B$63</f>
        <v>1774</v>
      </c>
      <c r="I102" s="4">
        <f t="shared" si="40"/>
        <v>43640</v>
      </c>
      <c r="J102" s="3">
        <f t="shared" si="57"/>
        <v>2520</v>
      </c>
      <c r="K102" s="3">
        <f t="shared" si="57"/>
        <v>3428</v>
      </c>
      <c r="L102" s="3">
        <f t="shared" si="57"/>
        <v>252</v>
      </c>
      <c r="M102" s="4">
        <f t="shared" si="57"/>
        <v>6200</v>
      </c>
      <c r="N102" s="3">
        <f t="shared" si="41"/>
        <v>595</v>
      </c>
      <c r="O102" s="3">
        <f t="shared" si="42"/>
        <v>620</v>
      </c>
      <c r="P102" s="3">
        <f t="shared" si="47"/>
        <v>1215</v>
      </c>
      <c r="Q102" s="4">
        <f t="shared" si="48"/>
        <v>4985</v>
      </c>
      <c r="R102" s="10"/>
    </row>
    <row r="103" spans="1:18" x14ac:dyDescent="0.25">
      <c r="A103" s="12">
        <v>42767</v>
      </c>
      <c r="B103" s="6">
        <f t="shared" si="64"/>
        <v>20260</v>
      </c>
      <c r="C103" s="2">
        <f t="shared" si="66"/>
        <v>27554</v>
      </c>
      <c r="D103" s="2">
        <f t="shared" si="37"/>
        <v>2026</v>
      </c>
      <c r="E103" s="4">
        <f t="shared" si="38"/>
        <v>49840</v>
      </c>
      <c r="F103" s="6">
        <f t="shared" si="65"/>
        <v>17740</v>
      </c>
      <c r="G103" s="2">
        <f t="shared" si="67"/>
        <v>24126</v>
      </c>
      <c r="H103" s="3">
        <f>F103*[1]FACE!$B$63</f>
        <v>1774</v>
      </c>
      <c r="I103" s="4">
        <f t="shared" si="40"/>
        <v>43640</v>
      </c>
      <c r="J103" s="3">
        <f t="shared" si="57"/>
        <v>2520</v>
      </c>
      <c r="K103" s="3">
        <f t="shared" si="57"/>
        <v>3428</v>
      </c>
      <c r="L103" s="3">
        <f t="shared" si="57"/>
        <v>252</v>
      </c>
      <c r="M103" s="4">
        <f t="shared" si="57"/>
        <v>6200</v>
      </c>
      <c r="N103" s="3">
        <f t="shared" si="41"/>
        <v>595</v>
      </c>
      <c r="O103" s="3">
        <f t="shared" si="42"/>
        <v>620</v>
      </c>
      <c r="P103" s="3">
        <f t="shared" si="47"/>
        <v>1215</v>
      </c>
      <c r="Q103" s="4">
        <f t="shared" si="48"/>
        <v>4985</v>
      </c>
      <c r="R103" s="10"/>
    </row>
    <row r="104" spans="1:18" x14ac:dyDescent="0.25">
      <c r="A104" s="12">
        <v>42795</v>
      </c>
      <c r="B104" s="6">
        <f t="shared" si="64"/>
        <v>20260</v>
      </c>
      <c r="C104" s="2">
        <f t="shared" si="66"/>
        <v>27554</v>
      </c>
      <c r="D104" s="2">
        <f t="shared" si="37"/>
        <v>2026</v>
      </c>
      <c r="E104" s="4">
        <f t="shared" si="38"/>
        <v>49840</v>
      </c>
      <c r="F104" s="6">
        <f t="shared" si="65"/>
        <v>17740</v>
      </c>
      <c r="G104" s="2">
        <f t="shared" si="67"/>
        <v>24126</v>
      </c>
      <c r="H104" s="3">
        <f>F104*[1]FACE!$B$63</f>
        <v>1774</v>
      </c>
      <c r="I104" s="4">
        <f t="shared" si="40"/>
        <v>43640</v>
      </c>
      <c r="J104" s="3">
        <f t="shared" si="57"/>
        <v>2520</v>
      </c>
      <c r="K104" s="3">
        <f t="shared" si="57"/>
        <v>3428</v>
      </c>
      <c r="L104" s="3">
        <f t="shared" si="57"/>
        <v>252</v>
      </c>
      <c r="M104" s="4">
        <f t="shared" si="57"/>
        <v>6200</v>
      </c>
      <c r="N104" s="3">
        <f t="shared" si="41"/>
        <v>595</v>
      </c>
      <c r="O104" s="3">
        <f t="shared" si="42"/>
        <v>620</v>
      </c>
      <c r="P104" s="3">
        <f t="shared" si="47"/>
        <v>1215</v>
      </c>
      <c r="Q104" s="4">
        <f t="shared" si="48"/>
        <v>4985</v>
      </c>
      <c r="R104" s="10"/>
    </row>
    <row r="105" spans="1:18" x14ac:dyDescent="0.25">
      <c r="A105" s="12">
        <v>42826</v>
      </c>
      <c r="B105" s="6">
        <f t="shared" si="64"/>
        <v>20260</v>
      </c>
      <c r="C105" s="2">
        <f t="shared" si="66"/>
        <v>27554</v>
      </c>
      <c r="D105" s="2">
        <f t="shared" si="37"/>
        <v>2026</v>
      </c>
      <c r="E105" s="4">
        <f t="shared" si="38"/>
        <v>49840</v>
      </c>
      <c r="F105" s="6">
        <f t="shared" si="65"/>
        <v>17740</v>
      </c>
      <c r="G105" s="2">
        <f t="shared" si="67"/>
        <v>24126</v>
      </c>
      <c r="H105" s="3">
        <f>F105*[1]FACE!$B$63</f>
        <v>1774</v>
      </c>
      <c r="I105" s="4">
        <f t="shared" si="40"/>
        <v>43640</v>
      </c>
      <c r="J105" s="3">
        <f t="shared" si="57"/>
        <v>2520</v>
      </c>
      <c r="K105" s="3">
        <f t="shared" si="57"/>
        <v>3428</v>
      </c>
      <c r="L105" s="3">
        <f t="shared" si="57"/>
        <v>252</v>
      </c>
      <c r="M105" s="4">
        <f t="shared" si="57"/>
        <v>6200</v>
      </c>
      <c r="N105" s="3">
        <f t="shared" si="41"/>
        <v>595</v>
      </c>
      <c r="O105" s="3">
        <f t="shared" si="42"/>
        <v>620</v>
      </c>
      <c r="P105" s="3">
        <f t="shared" si="47"/>
        <v>1215</v>
      </c>
      <c r="Q105" s="4">
        <f t="shared" si="48"/>
        <v>4985</v>
      </c>
      <c r="R105" s="10"/>
    </row>
    <row r="106" spans="1:18" x14ac:dyDescent="0.25">
      <c r="A106" s="12">
        <v>42856</v>
      </c>
      <c r="B106" s="6">
        <f t="shared" si="64"/>
        <v>20260</v>
      </c>
      <c r="C106" s="2">
        <f t="shared" si="66"/>
        <v>27554</v>
      </c>
      <c r="D106" s="2">
        <f t="shared" si="37"/>
        <v>2026</v>
      </c>
      <c r="E106" s="4">
        <f t="shared" si="38"/>
        <v>49840</v>
      </c>
      <c r="F106" s="6">
        <f t="shared" si="65"/>
        <v>17740</v>
      </c>
      <c r="G106" s="2">
        <f t="shared" si="67"/>
        <v>24126</v>
      </c>
      <c r="H106" s="3">
        <f>F106*[1]FACE!$B$63</f>
        <v>1774</v>
      </c>
      <c r="I106" s="4">
        <f t="shared" si="40"/>
        <v>43640</v>
      </c>
      <c r="J106" s="3">
        <f t="shared" si="57"/>
        <v>2520</v>
      </c>
      <c r="K106" s="3">
        <f t="shared" si="57"/>
        <v>3428</v>
      </c>
      <c r="L106" s="3">
        <f t="shared" si="57"/>
        <v>252</v>
      </c>
      <c r="M106" s="4">
        <f t="shared" si="57"/>
        <v>6200</v>
      </c>
      <c r="N106" s="3">
        <f t="shared" si="41"/>
        <v>595</v>
      </c>
      <c r="O106" s="3">
        <f t="shared" si="42"/>
        <v>620</v>
      </c>
      <c r="P106" s="3">
        <f t="shared" si="47"/>
        <v>1215</v>
      </c>
      <c r="Q106" s="4">
        <f t="shared" si="48"/>
        <v>4985</v>
      </c>
      <c r="R106" s="10"/>
    </row>
    <row r="107" spans="1:18" x14ac:dyDescent="0.25">
      <c r="A107" s="12">
        <v>42887</v>
      </c>
      <c r="B107" s="6">
        <f t="shared" si="64"/>
        <v>20260</v>
      </c>
      <c r="C107" s="2">
        <f t="shared" si="66"/>
        <v>27554</v>
      </c>
      <c r="D107" s="2">
        <f t="shared" si="37"/>
        <v>2026</v>
      </c>
      <c r="E107" s="4">
        <f t="shared" si="38"/>
        <v>49840</v>
      </c>
      <c r="F107" s="6">
        <f t="shared" si="65"/>
        <v>17740</v>
      </c>
      <c r="G107" s="2">
        <f t="shared" si="67"/>
        <v>24126</v>
      </c>
      <c r="H107" s="3">
        <f>F107*[1]FACE!$B$63</f>
        <v>1774</v>
      </c>
      <c r="I107" s="4">
        <f t="shared" si="40"/>
        <v>43640</v>
      </c>
      <c r="J107" s="3">
        <f t="shared" si="57"/>
        <v>2520</v>
      </c>
      <c r="K107" s="3">
        <f t="shared" si="57"/>
        <v>3428</v>
      </c>
      <c r="L107" s="3">
        <f t="shared" si="57"/>
        <v>252</v>
      </c>
      <c r="M107" s="4">
        <f t="shared" si="57"/>
        <v>6200</v>
      </c>
      <c r="N107" s="3">
        <f t="shared" si="41"/>
        <v>595</v>
      </c>
      <c r="O107" s="3">
        <f t="shared" si="42"/>
        <v>620</v>
      </c>
      <c r="P107" s="3">
        <f t="shared" si="47"/>
        <v>1215</v>
      </c>
      <c r="Q107" s="4">
        <f t="shared" si="48"/>
        <v>4985</v>
      </c>
      <c r="R107" s="10"/>
    </row>
    <row r="108" spans="1:18" x14ac:dyDescent="0.25">
      <c r="A108" s="12">
        <v>42917</v>
      </c>
      <c r="B108" s="5">
        <f>ROUND(B107*1.03,0-1)</f>
        <v>20870</v>
      </c>
      <c r="C108" s="2">
        <f t="shared" ref="C108:C113" si="68">ROUND(B108/100*139,0)</f>
        <v>29009</v>
      </c>
      <c r="D108" s="2">
        <f t="shared" si="37"/>
        <v>2087</v>
      </c>
      <c r="E108" s="4">
        <f t="shared" si="38"/>
        <v>51966</v>
      </c>
      <c r="F108" s="5">
        <f>ROUND(F107*1.03,0-1)</f>
        <v>18270</v>
      </c>
      <c r="G108" s="2">
        <f t="shared" ref="G108:G113" si="69">ROUND(F108/100*139,0)</f>
        <v>25395</v>
      </c>
      <c r="H108" s="3">
        <f>F108*[1]FACE!$B$63</f>
        <v>1827</v>
      </c>
      <c r="I108" s="4">
        <f t="shared" si="40"/>
        <v>45492</v>
      </c>
      <c r="J108" s="3">
        <f t="shared" si="57"/>
        <v>2600</v>
      </c>
      <c r="K108" s="3">
        <f t="shared" si="57"/>
        <v>3614</v>
      </c>
      <c r="L108" s="3">
        <f t="shared" si="57"/>
        <v>260</v>
      </c>
      <c r="M108" s="4">
        <f t="shared" si="57"/>
        <v>6474</v>
      </c>
      <c r="N108" s="3">
        <f t="shared" si="41"/>
        <v>621</v>
      </c>
      <c r="O108" s="3">
        <f t="shared" si="42"/>
        <v>647</v>
      </c>
      <c r="P108" s="3">
        <f t="shared" si="47"/>
        <v>1268</v>
      </c>
      <c r="Q108" s="4">
        <f t="shared" si="48"/>
        <v>5206</v>
      </c>
      <c r="R108" s="10"/>
    </row>
    <row r="109" spans="1:18" x14ac:dyDescent="0.25">
      <c r="A109" s="12">
        <v>42948</v>
      </c>
      <c r="B109" s="6">
        <f>B108</f>
        <v>20870</v>
      </c>
      <c r="C109" s="2">
        <f t="shared" si="68"/>
        <v>29009</v>
      </c>
      <c r="D109" s="2">
        <f t="shared" si="37"/>
        <v>2087</v>
      </c>
      <c r="E109" s="4">
        <f t="shared" si="38"/>
        <v>51966</v>
      </c>
      <c r="F109" s="6">
        <f>F108</f>
        <v>18270</v>
      </c>
      <c r="G109" s="2">
        <f t="shared" si="69"/>
        <v>25395</v>
      </c>
      <c r="H109" s="3">
        <f>F109*[1]FACE!$B$63</f>
        <v>1827</v>
      </c>
      <c r="I109" s="4">
        <f t="shared" si="40"/>
        <v>45492</v>
      </c>
      <c r="J109" s="3">
        <f t="shared" si="57"/>
        <v>2600</v>
      </c>
      <c r="K109" s="3">
        <f t="shared" si="57"/>
        <v>3614</v>
      </c>
      <c r="L109" s="3">
        <f t="shared" si="57"/>
        <v>260</v>
      </c>
      <c r="M109" s="4">
        <f t="shared" si="57"/>
        <v>6474</v>
      </c>
      <c r="N109" s="3">
        <f t="shared" si="41"/>
        <v>621</v>
      </c>
      <c r="O109" s="3">
        <f t="shared" si="42"/>
        <v>647</v>
      </c>
      <c r="P109" s="3">
        <f t="shared" si="47"/>
        <v>1268</v>
      </c>
      <c r="Q109" s="4">
        <f t="shared" si="48"/>
        <v>5206</v>
      </c>
      <c r="R109" s="10"/>
    </row>
    <row r="110" spans="1:18" x14ac:dyDescent="0.25">
      <c r="A110" s="12">
        <v>42979</v>
      </c>
      <c r="B110" s="6">
        <f>B109</f>
        <v>20870</v>
      </c>
      <c r="C110" s="2">
        <f t="shared" si="68"/>
        <v>29009</v>
      </c>
      <c r="D110" s="2">
        <f t="shared" si="37"/>
        <v>2087</v>
      </c>
      <c r="E110" s="4">
        <f t="shared" si="38"/>
        <v>51966</v>
      </c>
      <c r="F110" s="6">
        <f>F109</f>
        <v>18270</v>
      </c>
      <c r="G110" s="2">
        <f t="shared" si="69"/>
        <v>25395</v>
      </c>
      <c r="H110" s="3">
        <f>F110*[1]FACE!$B$63</f>
        <v>1827</v>
      </c>
      <c r="I110" s="4">
        <f t="shared" si="40"/>
        <v>45492</v>
      </c>
      <c r="J110" s="3">
        <f t="shared" si="57"/>
        <v>2600</v>
      </c>
      <c r="K110" s="3">
        <f t="shared" si="57"/>
        <v>3614</v>
      </c>
      <c r="L110" s="3">
        <f t="shared" si="57"/>
        <v>260</v>
      </c>
      <c r="M110" s="4">
        <f t="shared" si="57"/>
        <v>6474</v>
      </c>
      <c r="N110" s="3">
        <f t="shared" si="41"/>
        <v>621</v>
      </c>
      <c r="O110" s="3">
        <f t="shared" si="42"/>
        <v>647</v>
      </c>
      <c r="P110" s="3">
        <f t="shared" si="47"/>
        <v>1268</v>
      </c>
      <c r="Q110" s="4">
        <f t="shared" si="48"/>
        <v>5206</v>
      </c>
      <c r="R110" s="10"/>
    </row>
    <row r="111" spans="1:18" x14ac:dyDescent="0.25">
      <c r="A111" s="12">
        <v>43009</v>
      </c>
      <c r="B111" s="6">
        <f>B110</f>
        <v>20870</v>
      </c>
      <c r="C111" s="2">
        <f t="shared" si="68"/>
        <v>29009</v>
      </c>
      <c r="D111" s="2">
        <f t="shared" si="37"/>
        <v>2087</v>
      </c>
      <c r="E111" s="4">
        <f t="shared" si="38"/>
        <v>51966</v>
      </c>
      <c r="F111" s="6">
        <f>F110</f>
        <v>18270</v>
      </c>
      <c r="G111" s="2">
        <f t="shared" si="69"/>
        <v>25395</v>
      </c>
      <c r="H111" s="3">
        <f>F111*[1]FACE!$B$63</f>
        <v>1827</v>
      </c>
      <c r="I111" s="4">
        <f t="shared" si="40"/>
        <v>45492</v>
      </c>
      <c r="J111" s="3">
        <f t="shared" si="57"/>
        <v>2600</v>
      </c>
      <c r="K111" s="3">
        <f t="shared" si="57"/>
        <v>3614</v>
      </c>
      <c r="L111" s="3">
        <f t="shared" si="57"/>
        <v>260</v>
      </c>
      <c r="M111" s="4">
        <f t="shared" si="57"/>
        <v>6474</v>
      </c>
      <c r="N111" s="3">
        <f t="shared" si="41"/>
        <v>621</v>
      </c>
      <c r="O111" s="3">
        <f t="shared" si="42"/>
        <v>647</v>
      </c>
      <c r="P111" s="3">
        <f t="shared" si="47"/>
        <v>1268</v>
      </c>
      <c r="Q111" s="4">
        <f t="shared" si="48"/>
        <v>5206</v>
      </c>
      <c r="R111" s="10"/>
    </row>
    <row r="112" spans="1:18" x14ac:dyDescent="0.25">
      <c r="A112" s="12">
        <v>43040</v>
      </c>
      <c r="B112" s="6">
        <f>B111</f>
        <v>20870</v>
      </c>
      <c r="C112" s="2">
        <f t="shared" si="68"/>
        <v>29009</v>
      </c>
      <c r="D112" s="2">
        <f t="shared" si="37"/>
        <v>2087</v>
      </c>
      <c r="E112" s="4">
        <f t="shared" si="38"/>
        <v>51966</v>
      </c>
      <c r="F112" s="6">
        <f>F111</f>
        <v>18270</v>
      </c>
      <c r="G112" s="2">
        <f t="shared" si="69"/>
        <v>25395</v>
      </c>
      <c r="H112" s="3">
        <f>F112*[1]FACE!$B$63</f>
        <v>1827</v>
      </c>
      <c r="I112" s="4">
        <f t="shared" si="40"/>
        <v>45492</v>
      </c>
      <c r="J112" s="3">
        <f t="shared" ref="J112:M113" si="70">B112-F112</f>
        <v>2600</v>
      </c>
      <c r="K112" s="3">
        <f t="shared" si="70"/>
        <v>3614</v>
      </c>
      <c r="L112" s="3">
        <f t="shared" si="70"/>
        <v>260</v>
      </c>
      <c r="M112" s="4">
        <f t="shared" si="70"/>
        <v>6474</v>
      </c>
      <c r="N112" s="3">
        <f t="shared" si="41"/>
        <v>621</v>
      </c>
      <c r="O112" s="3">
        <f t="shared" si="42"/>
        <v>647</v>
      </c>
      <c r="P112" s="3">
        <f t="shared" si="47"/>
        <v>1268</v>
      </c>
      <c r="Q112" s="4">
        <f t="shared" si="48"/>
        <v>5206</v>
      </c>
      <c r="R112" s="10"/>
    </row>
    <row r="113" spans="1:18" x14ac:dyDescent="0.25">
      <c r="A113" s="12">
        <v>43070</v>
      </c>
      <c r="B113" s="6">
        <f>B112</f>
        <v>20870</v>
      </c>
      <c r="C113" s="2">
        <f t="shared" si="68"/>
        <v>29009</v>
      </c>
      <c r="D113" s="2">
        <f>ROUND(B113/100*10,0)</f>
        <v>2087</v>
      </c>
      <c r="E113" s="4">
        <f>SUM(B113:D113)</f>
        <v>51966</v>
      </c>
      <c r="F113" s="6">
        <f>F112</f>
        <v>18270</v>
      </c>
      <c r="G113" s="2">
        <f t="shared" si="69"/>
        <v>25395</v>
      </c>
      <c r="H113" s="3">
        <f>F113*[1]FACE!$B$63</f>
        <v>1827</v>
      </c>
      <c r="I113" s="4">
        <f>SUM(F113:H113)</f>
        <v>45492</v>
      </c>
      <c r="J113" s="3">
        <f t="shared" si="70"/>
        <v>2600</v>
      </c>
      <c r="K113" s="3">
        <f t="shared" si="70"/>
        <v>3614</v>
      </c>
      <c r="L113" s="3">
        <f t="shared" si="70"/>
        <v>260</v>
      </c>
      <c r="M113" s="4">
        <f t="shared" si="70"/>
        <v>6474</v>
      </c>
      <c r="N113" s="3">
        <f t="shared" si="41"/>
        <v>621</v>
      </c>
      <c r="O113" s="3">
        <f t="shared" si="42"/>
        <v>647</v>
      </c>
      <c r="P113" s="3">
        <f t="shared" si="47"/>
        <v>1268</v>
      </c>
      <c r="Q113" s="4">
        <f t="shared" si="48"/>
        <v>5206</v>
      </c>
      <c r="R113" s="10"/>
    </row>
    <row r="114" spans="1:18" ht="36.75" x14ac:dyDescent="0.25">
      <c r="A114" s="11" t="s">
        <v>16</v>
      </c>
      <c r="B114" s="7">
        <f>SUM(B6:B113)</f>
        <v>1979220</v>
      </c>
      <c r="C114" s="7">
        <f t="shared" ref="C114:Q114" si="71">SUM(C6:C113)</f>
        <v>1724622</v>
      </c>
      <c r="D114" s="7">
        <f t="shared" si="71"/>
        <v>197922</v>
      </c>
      <c r="E114" s="7">
        <f t="shared" si="71"/>
        <v>3901764</v>
      </c>
      <c r="F114" s="7">
        <f t="shared" si="71"/>
        <v>1732500</v>
      </c>
      <c r="G114" s="7">
        <f t="shared" si="71"/>
        <v>1509762</v>
      </c>
      <c r="H114" s="7">
        <f t="shared" si="71"/>
        <v>173250</v>
      </c>
      <c r="I114" s="7">
        <f t="shared" si="71"/>
        <v>3415512</v>
      </c>
      <c r="J114" s="7">
        <f t="shared" si="71"/>
        <v>246720</v>
      </c>
      <c r="K114" s="7">
        <f t="shared" si="71"/>
        <v>214860</v>
      </c>
      <c r="L114" s="7">
        <f t="shared" si="71"/>
        <v>24672</v>
      </c>
      <c r="M114" s="7">
        <f t="shared" si="71"/>
        <v>486252</v>
      </c>
      <c r="N114" s="7">
        <f t="shared" si="71"/>
        <v>46158</v>
      </c>
      <c r="O114" s="7">
        <f t="shared" si="71"/>
        <v>48636</v>
      </c>
      <c r="P114" s="7">
        <f t="shared" si="71"/>
        <v>94794</v>
      </c>
      <c r="Q114" s="8">
        <f t="shared" si="71"/>
        <v>391458</v>
      </c>
      <c r="R114" s="10"/>
    </row>
  </sheetData>
  <mergeCells count="23">
    <mergeCell ref="R3:R5"/>
    <mergeCell ref="L4:L5"/>
    <mergeCell ref="M4:M5"/>
    <mergeCell ref="N3:N5"/>
    <mergeCell ref="O3:O5"/>
    <mergeCell ref="P3:P5"/>
    <mergeCell ref="Q3:Q5"/>
    <mergeCell ref="K4:K5"/>
    <mergeCell ref="A1:R1"/>
    <mergeCell ref="A2:R2"/>
    <mergeCell ref="B3:E3"/>
    <mergeCell ref="F3:I3"/>
    <mergeCell ref="J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</vt:lpstr>
      <vt:lpstr>Arrear GPF)</vt:lpstr>
      <vt:lpstr>Arrear NPS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rozgar</dc:creator>
  <cp:lastModifiedBy>smps fort school</cp:lastModifiedBy>
  <dcterms:created xsi:type="dcterms:W3CDTF">2019-07-10T09:44:10Z</dcterms:created>
  <dcterms:modified xsi:type="dcterms:W3CDTF">2019-07-18T07:17:18Z</dcterms:modified>
</cp:coreProperties>
</file>